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Kilwinning\Spreadsheet Folder\Statistics Team\04_annual_publication\table_builder\tables_formatted\"/>
    </mc:Choice>
  </mc:AlternateContent>
  <xr:revisionPtr revIDLastSave="0" documentId="13_ncr:1_{2153828B-3361-4A3B-B81F-95C9545CDAC6}" xr6:coauthVersionLast="47" xr6:coauthVersionMax="47" xr10:uidLastSave="{00000000-0000-0000-0000-000000000000}"/>
  <bookViews>
    <workbookView xWindow="-105" yWindow="0" windowWidth="14610" windowHeight="15585" firstSheet="30" activeTab="31" xr2:uid="{00000000-000D-0000-FFFF-FFFF00000000}"/>
  </bookViews>
  <sheets>
    <sheet name="Cover_sheet" sheetId="1" r:id="rId1"/>
    <sheet name="Table_of_contents" sheetId="2" r:id="rId2"/>
    <sheet name="Notes" sheetId="3" r:id="rId3"/>
    <sheet name="Glossary" sheetId="4" r:id="rId4"/>
    <sheet name="Table_mor_1" sheetId="5" r:id="rId5"/>
    <sheet name="Table_ban_1" sheetId="6" r:id="rId6"/>
    <sheet name="Table_ban_2" sheetId="7" r:id="rId7"/>
    <sheet name="Table_ban_3" sheetId="8" r:id="rId8"/>
    <sheet name="Table_ban_4" sheetId="9" r:id="rId9"/>
    <sheet name="Table_ban_5" sheetId="10" r:id="rId10"/>
    <sheet name="Table_ban_6" sheetId="11" r:id="rId11"/>
    <sheet name="Table_ptd_1" sheetId="12" r:id="rId12"/>
    <sheet name="Table_ptd_2" sheetId="13" r:id="rId13"/>
    <sheet name="Table_ptd_3" sheetId="14" r:id="rId14"/>
    <sheet name="Table_ptd_4" sheetId="15" r:id="rId15"/>
    <sheet name="Table_das_1" sheetId="16" r:id="rId16"/>
    <sheet name="Table_das_2" sheetId="17" r:id="rId17"/>
    <sheet name="Table_das_3" sheetId="18" r:id="rId18"/>
    <sheet name="Table_das_4" sheetId="19" r:id="rId19"/>
    <sheet name="Table_cor_1" sheetId="20" r:id="rId20"/>
    <sheet name="Table_la_1a" sheetId="21" r:id="rId21"/>
    <sheet name="Table_la_1b" sheetId="22" r:id="rId22"/>
    <sheet name="Table_la_2a" sheetId="23" r:id="rId23"/>
    <sheet name="Table_la_2b" sheetId="24" r:id="rId24"/>
    <sheet name="Table_la_3a" sheetId="25" r:id="rId25"/>
    <sheet name="Table_la_3b" sheetId="26" r:id="rId26"/>
    <sheet name="Table_la_4a" sheetId="27" r:id="rId27"/>
    <sheet name="Table_la_4b" sheetId="28" r:id="rId28"/>
    <sheet name="Table_debt_1" sheetId="29" r:id="rId29"/>
    <sheet name="Table_contribution_1" sheetId="30" r:id="rId30"/>
    <sheet name="Table_review_1" sheetId="31" r:id="rId31"/>
    <sheet name="Time_series_annual" sheetId="32" r:id="rId3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3" i="16" l="1"/>
  <c r="M14" i="16"/>
  <c r="L14" i="16"/>
  <c r="K14" i="16"/>
  <c r="J14" i="16"/>
  <c r="I14" i="16"/>
  <c r="H14" i="16"/>
  <c r="G14" i="16"/>
  <c r="F14" i="16"/>
  <c r="E14" i="16"/>
  <c r="D14" i="16"/>
  <c r="C14" i="16"/>
  <c r="L13" i="16"/>
  <c r="K13" i="16"/>
  <c r="J13" i="16"/>
  <c r="I13" i="16"/>
  <c r="H13" i="16"/>
  <c r="G13" i="16"/>
  <c r="F13" i="16"/>
  <c r="E13" i="16"/>
  <c r="D13" i="16"/>
  <c r="C13" i="16"/>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6" i="2"/>
  <c r="A5" i="2"/>
  <c r="A4" i="2"/>
  <c r="A25" i="1"/>
</calcChain>
</file>

<file path=xl/sharedStrings.xml><?xml version="1.0" encoding="utf-8"?>
<sst xmlns="http://schemas.openxmlformats.org/spreadsheetml/2006/main" count="8907" uniqueCount="2655">
  <si>
    <t>Official Statistics Label:</t>
  </si>
  <si>
    <t>Publication release date</t>
  </si>
  <si>
    <t>Annual statistics | Accountant in Bankruptcy (aib.gov.uk)</t>
  </si>
  <si>
    <t>Next publication release date</t>
  </si>
  <si>
    <t>Financial years</t>
  </si>
  <si>
    <t>Geographical coverage</t>
  </si>
  <si>
    <t>Scotland and local authority areas.  This release contains the latest statistics on statutory debt solutions, statutory moratoria on diligence, and corporate insolvencies within Scotland.</t>
  </si>
  <si>
    <t>Provisional or final figures</t>
  </si>
  <si>
    <t>Data source</t>
  </si>
  <si>
    <t>Limitations</t>
  </si>
  <si>
    <t xml:space="preserve">Units, notes and no data </t>
  </si>
  <si>
    <t>More Statutory Debt Solutions Statistics</t>
  </si>
  <si>
    <t>Statistics &amp; data | Accountant in Bankruptcy (aib.gov.uk)</t>
  </si>
  <si>
    <t xml:space="preserve">Contact details </t>
  </si>
  <si>
    <t>Contact: aib_statistics@gov.scot</t>
  </si>
  <si>
    <t>The data tables in this spreadsheet were published at 9:30am 26 August 2026</t>
  </si>
  <si>
    <t>The Scottish Statutory Debt Solutions Statistics 2026-27 edition is scheduled to be released on August 2027 at 9:30am.</t>
  </si>
  <si>
    <t xml:space="preserve">This worksheet contains one table. </t>
  </si>
  <si>
    <t>Worksheet number</t>
  </si>
  <si>
    <t>Type of data</t>
  </si>
  <si>
    <t>Worksheet title</t>
  </si>
  <si>
    <t>Table_mor_1</t>
  </si>
  <si>
    <t>Moratorium</t>
  </si>
  <si>
    <t>Moratorium Table 1: Number of statutory moratoria on diligence by financial year</t>
  </si>
  <si>
    <t>Table_ban_1</t>
  </si>
  <si>
    <t>Bankruptcy</t>
  </si>
  <si>
    <t>Bankruptcy Table 1: Number of awards of bankruptcy by financial year, type of bankruptcy and application fee status</t>
  </si>
  <si>
    <t>Table_ban_2</t>
  </si>
  <si>
    <t>Bankruptcy Table 2: Number of Bankruptcy Restrictions Orders and Bankruptcy Restrictions Undertakings by financial year</t>
  </si>
  <si>
    <t>Table_ban_3</t>
  </si>
  <si>
    <t>Bankruptcy Table 3: Number of bankruptcies concluded by financial year and type of bankruptcy</t>
  </si>
  <si>
    <t>Bankruptcy Table 4: Balance of bankruptcy cases by financial year and whether a dividend was payable or not</t>
  </si>
  <si>
    <t>Bankruptcy Table 5: Number of bankruptcies concluded and mean dividend paid to creditors by financial year and type of trustee</t>
  </si>
  <si>
    <t>Table_ban_6</t>
  </si>
  <si>
    <t>Bankruptcy Table 6: Summary of statistics on contracted out cases by financial year</t>
  </si>
  <si>
    <t>Protected trust deeds</t>
  </si>
  <si>
    <t>PTD Table 1: Number of advertised and protected trust deeds by financial year</t>
  </si>
  <si>
    <t>Table_ptd_2</t>
  </si>
  <si>
    <t>PTD Table 2: Balance of protected trust deeds by financial year and whether a dividend was payable or not</t>
  </si>
  <si>
    <t>PTD Table 3: Summary of statistics on distribution of funds for protected trust deeds concluded by financial year</t>
  </si>
  <si>
    <t>Table_ptd_4</t>
  </si>
  <si>
    <t>PTD Table 4: Summary of Form 7 and 11 performance for protected trust deeds concluded in 2020-21 by trustee organisation</t>
  </si>
  <si>
    <t>Debt Arrangement Scheme</t>
  </si>
  <si>
    <t>DAS Table 1: Balance of Debt Payment Programmes (DPPs) under the Debt Arrangement Scheme by financial year</t>
  </si>
  <si>
    <t>DAS Table 2: Summary of statistics on amount repaid under the Debt Arrangement Scheme by financial year and payment distributor organisation</t>
  </si>
  <si>
    <t>DAS Table 3: Number of Debt Payment Programmes (DPPs) under the Debt Arrangement Scheme (DAS) by outcome, duration and length of survival</t>
  </si>
  <si>
    <t>Table_das_4</t>
  </si>
  <si>
    <t>DAS Table 4: Summary of statistics on applications to vary and revoke a Debt Payment Programmes by financial year and application outcome</t>
  </si>
  <si>
    <t>Table_cor_1</t>
  </si>
  <si>
    <t>Corporate Insolvency</t>
  </si>
  <si>
    <t>Corporate Table 1: Number of corporate insolvencies and members' voluntary liquidations by financial year and type of insolvency processes</t>
  </si>
  <si>
    <t>Bankruptcy and protected trust deeds</t>
  </si>
  <si>
    <t xml:space="preserve">Local Authority Table 1: Personal insolvencies and rate per 10,000 adult (16+) population by local authority </t>
  </si>
  <si>
    <t>Local Authority Table 2: Awards of bankruptcy and rate per 10,000 adult (16+) population by local authority</t>
  </si>
  <si>
    <t>Local Authority Table 3: Protected trust deeds (PTDs) registered and rate per 10,000 adult (16+) population by local authority</t>
  </si>
  <si>
    <t>Local Authority Table 4: Debt Arrangement Scheme (DAS) Debt Payment Programmes (DPPs) and rate per 10,000 adult (16+) population by local authority</t>
  </si>
  <si>
    <t>Table_debt_1</t>
  </si>
  <si>
    <t>Bankruptcy, protected trust deeds and Debt Arranagement Scheme</t>
  </si>
  <si>
    <t>Debt Table 1: Median debt level by financial year and type of debt solution</t>
  </si>
  <si>
    <t>Table_contribution_1</t>
  </si>
  <si>
    <t xml:space="preserve">Contribution Table 1: Median approximately monthly contribution by financial year and type of debt solution </t>
  </si>
  <si>
    <t>Bankruptcy and Debt Arranagement Scheme</t>
  </si>
  <si>
    <t>Review Table 1: Number of bankruptcy and Debt Arrangement Scheme reviews by financial year and categories</t>
  </si>
  <si>
    <t>All data</t>
  </si>
  <si>
    <t>Time Series: Annual time series data on statutory debt solutions, moratoria on diligence, and corporate insolvencies by financial year</t>
  </si>
  <si>
    <t>Not applicable</t>
  </si>
  <si>
    <t>Glossary: Definitions for key terms used in this release</t>
  </si>
  <si>
    <t>Table of contents</t>
  </si>
  <si>
    <t xml:space="preserve">Notes </t>
  </si>
  <si>
    <t xml:space="preserve">Note number </t>
  </si>
  <si>
    <t>Which Table</t>
  </si>
  <si>
    <t xml:space="preserve">Note text </t>
  </si>
  <si>
    <t>p</t>
  </si>
  <si>
    <t>All Tables</t>
  </si>
  <si>
    <t>Provisional.  With the exception of statistics already reported in the quarterly Scottish Statutory Debt Solutions Statistics publications, figures presented in this Excel file for all financial years remain provisional and subject to revision.
Sometimes when quality assuring the data for the latest years, errors in data classifications applied to any type of statutory debt solutions, statutory moratorium on diligence, or any type of corporate insolvency may come to light.  In this case, we may correct the erroneous data classifications in the previous year and we will alert users of our statistics about such corrections.</t>
  </si>
  <si>
    <t>z</t>
  </si>
  <si>
    <t>Not applicable as percentages have not been calculated where numbers are small or a data point is simply not applicable, for example data on the number of full adminstration cases that paid an application fee of £200 is not longer applicable for 2021-22.</t>
  </si>
  <si>
    <t>x</t>
  </si>
  <si>
    <t>Data not (yet) available.
AiB continuously works on improving the quality of this statistical publication.  Statistics are derived from administrative systems within AiB; some of which have been long decommissioned, and some records are permanently deleted according to AiB's data retention and destruction policy.  Hence, the data is limited, and estimates will be included when/if available.</t>
  </si>
  <si>
    <t>note 1</t>
  </si>
  <si>
    <t>All figures for the financial year 2021-22 are for the period April 2021 to March 2022.  Therefore, this year and the previous year (2020-21) followed COVID-19 related policies implemented in Scotland from the end of March 2020.</t>
  </si>
  <si>
    <t>Moratoria on diligence granted include both debtor and entity applications.</t>
  </si>
  <si>
    <t>note 2</t>
  </si>
  <si>
    <t>The Coronavirus (Scotland) Act came into force at 07 April 2020.  The revised moratorium provisions provide protection from creditor debt enforcement action for a period of six months instead of six weeks.  The rule that currently restricts moratorium applications to one per year has also been rescinded.  For the financial year 2020-21, there were 3 granted moratorium applications with a submission date before 07 April 2020 when the Coronavirus (Scotland) Act came into force.</t>
  </si>
  <si>
    <t>note 3</t>
  </si>
  <si>
    <t>Not all granted moratoriums on diligence lead to one of the three statutory debt solutions in Scotland. We have updated our methodology for matching debtors who have entered into a moratorium and subsequently entered into a debt solution. Unlike in 2022-23 and earlier, this new approach accounts for previous addresses, resulting in a higher number of identified debtors, likely due to this change. To identify debtors across the debt solutions we use a technique called fuzzy matching, this allows us to identify similar but not identical data entries. However, this can lead to a small number of false matches or alternatively matches can still be missed. Although great care has been taken to minimise any errors the statistics should be interpreted with caution.</t>
  </si>
  <si>
    <t>note 4</t>
  </si>
  <si>
    <t>Full Administration bankruptcies include figures for Entity Applications</t>
  </si>
  <si>
    <t>note 5</t>
  </si>
  <si>
    <t>The Bankruptcy (Miscellaneous Amendments) (Scotland) Regulations 2021 amend the Bankruptcy (Scotland) Act 2016, the Bankruptcy (Scotland) Regulations 2016 and the Bankruptcy Fees (Scotland) Regulations 2018 to permanently:  Reduce the bankruptcy application fee of the full administration from £200 to £150;  Reduce the bankruptcy application fee of the Minimal Asset Process from £90 to £50;  Remove bankruptcy application fees for those individuals in receipt of prescribed benefits. 
This reduced fee structure is applicable for all debtor applications with a submission date from 27 May 2020 onwards.</t>
  </si>
  <si>
    <t>note 6</t>
  </si>
  <si>
    <t>Bankruptcy Restrictions Undertakings were abolished from April 2015 by the Bankruptcy and Debt Advice (Scotland) Act 2014.</t>
  </si>
  <si>
    <t>note 7</t>
  </si>
  <si>
    <t>The Bankruptcy and Debt Advice (Scotland) Act 2014 which came into force in 2015 conferred a new power on trustees to withhold the discharge of non-cooperating bankruptcy. This change has contributed to the reduction in the number of Bankruptcy Restriction Orders in recent years.</t>
  </si>
  <si>
    <t>note 8</t>
  </si>
  <si>
    <t>Figures include bankruptcy cases with (legitimate) multiple trustee discharges following the court decision to re-open and re-appoint the trustee.</t>
  </si>
  <si>
    <t>note 9</t>
  </si>
  <si>
    <t xml:space="preserve">Figures include number of trustees who formerly acted in bankruptcies that were obtained recall. </t>
  </si>
  <si>
    <t>note 10</t>
  </si>
  <si>
    <t>The Insolvency Services Framework allows The Accountant in Bankruptcy to use external providers to administer bankruptcy cases on its behalf, where the Accountant has been appointed trustee.</t>
  </si>
  <si>
    <t>note 11</t>
  </si>
  <si>
    <t>Figures presented here may not be consistent with the quarterly Scottish Statutory Debt Solutions Statistics  publication. The PTD Table 2 is on based on different snapshot of data extracted from live databases at a different point in time. The quarterly Scottish Statutory Debt Solutions Statistics figures are the definitive source on the number of PTDs. The balancing item reflects the difference in these snapshots of data and is included in order to match the definitive, published figures.</t>
  </si>
  <si>
    <t>note 12</t>
  </si>
  <si>
    <t>The PTD Table 4 displays trustee organisations with a minimum number of twenty-five PTDs.</t>
  </si>
  <si>
    <t>note 13</t>
  </si>
  <si>
    <t>Table_das_1, Table_das_2 and Table_das_3</t>
  </si>
  <si>
    <t>Figures presented here may not be consistent with the quarterly Scottish Statutory Debt Solutions Statistics  publication. The DAS Table 2 is on based on different snapshot of data extracted from live databases at a different point in time. The quarterly Scottish Statutory Debt Solutions Statistics figures are the definitive source on the number of approved DPPs. The balancing item reflects the difference in these snapshots of data and is included in order to match the definitive, published figures.</t>
  </si>
  <si>
    <t>note 14</t>
  </si>
  <si>
    <t>If a debtor's circumstances change and they can no longer afford the agreed payments, or if they want to increase the level of payment, they can apply for a variation to their DPP.  Standard variation can result in one or more of a number of changes:
- the amount paid to creditors might be increased
- the amount paid to creditors might be reduced
- the length of the DPP might be reduced
- the length of the DPP might be increased
- a new condition might be attached to the DPP.
The Debt Arrangement Scheme (Scotland) Amendment Regulations 2019 came into force on 04 November 2019.  This included a variation called "Short term financial crisis payment break".  Money advisers can automatically process a variation to excuse a missed payment if their client has suffered a short term crisis and cannot make their payment.   Money advisers have discretion as to the "crisis" definition and must annotate the system with the reason for approving the variation.  Clients can have up to 2 months' worth of crisis break variation approved in a rolling year.   Crisis break variations can also be applied retrospectively to a missed payment, but only if the next payment is not yet due.</t>
  </si>
  <si>
    <t>note 15</t>
  </si>
  <si>
    <t>A DPP is automatically revoked if the debtor applies and is awarded bankruptcy or signs a trust deed which becomes protected. There are also a number of grounds where the debtor, a money adviser acting on behalf of the debtor or a creditor in 
the DPP can apply to revoke a DPP, including where:
- a debtor has failed to satisfy the conditions of the DPP or
- the debtor has missed two payments and the third is due or
- the debtor has made an untrue statement when applying for DAS or variations to their DPP or
- the parties involved in a joint DPP have separated.</t>
  </si>
  <si>
    <t>note 16</t>
  </si>
  <si>
    <t>The statistics for corporate insolvencies and members' voluntary liquidations presented are based on the date either process was registered on AiB's administrative system.  As a consequence, there is a time lag between the dates when a corporate insolvency is awarded or a members' voluntary liquidation is registered and when AiB receives notice.
Therefore, statistics may differ from equivalent statistics published by The Insolvency Service, who source their data from Companies House.  Similarly, members' voluntary liquidations presented here may differ from equivalent statistics published by Companies House.</t>
  </si>
  <si>
    <t>note 17</t>
  </si>
  <si>
    <t>Table_la_1, Table_la_2, Table_la_3 and Table_la_4</t>
  </si>
  <si>
    <t>Rate per 10,000 adults (aged 16 plus) is the specific number of any statutory debt solution divided by the number of people aged 16 or over, multiplied by 10,000.</t>
  </si>
  <si>
    <t>note 18</t>
  </si>
  <si>
    <t>Figures are rounded to the nearest £ hundred.</t>
  </si>
  <si>
    <t>note 19</t>
  </si>
  <si>
    <t>Protected trust deeds figures are based on Form 3 information.</t>
  </si>
  <si>
    <t xml:space="preserve">note 20 </t>
  </si>
  <si>
    <t>Figures are rounded to the nearest £ ten.</t>
  </si>
  <si>
    <t>note 21</t>
  </si>
  <si>
    <t>Bankruptcy figures are based on Debtor Contribution Order, and do not include zero Debtor Contribution Orders.  Otherwise, the median figure will be £0.  
Protected trust deed figures are based on Form 3 information.  It is important to note that only the total number of contribution ingathered and total realisation from contributions are available. It is not within AiB's remit to collect further information, including the frequency of contribution ingathered. Therefore, while care has been taken to ensure the PTD figures presented here are accurate as much as possible, caution is needed when interpreting this figure.</t>
  </si>
  <si>
    <t xml:space="preserve">This worksheet contains one table.  </t>
  </si>
  <si>
    <t>Term</t>
  </si>
  <si>
    <t>Definition</t>
  </si>
  <si>
    <t>Apparent Insolvency (AI)</t>
  </si>
  <si>
    <t>A legal term that means you are unable to pay your debts and that at least one of your creditors has taken legal action against you.</t>
  </si>
  <si>
    <t>Formal court process which transfers your property to a trustee.</t>
  </si>
  <si>
    <t>Certificate for Sequestration</t>
  </si>
  <si>
    <t>The Certificate for Sequestration is issued to a debtor by a Money Adviser or Insolvency Practitioner and serves as written proof of their insolvency and qualification for bankruptcy.</t>
  </si>
  <si>
    <t>Compulsory liquidation</t>
  </si>
  <si>
    <t>Compulsory liquidation (or winding up by the court) is a procedure by which the assets of a company are sold, and the proceeds are distributed to the company's creditors. A court order is required to put a company into compulsory liquidation.</t>
  </si>
  <si>
    <t>Creditor</t>
  </si>
  <si>
    <t>Any person, business or organisation which is owed money by another.</t>
  </si>
  <si>
    <t>Creditor petitions</t>
  </si>
  <si>
    <t>When a creditor who is trying to recoup monies owed to them petitions to have the debtor made bankrupt.</t>
  </si>
  <si>
    <t>Creditors' voluntary liquidations</t>
  </si>
  <si>
    <t>A director can propose a creditors’ voluntary liquidation if the company can’t pay its debts (it’s ‘insolvent’) or enough shareholders agree. This means the company will stop trading and be liquidated (‘wound up’).</t>
  </si>
  <si>
    <t>Debt Arrangement Scheme (DAS)</t>
  </si>
  <si>
    <t>A debt management tool introduced by the Scottish Government and accessed through an approved money advisor. It may help you if you have one or more debts and want to pay what you owe by giving more time for repayments free from the threat of enforcement (diligence) or bankruptcy.</t>
  </si>
  <si>
    <t>DAS Debt Payment Programme (DPP)</t>
  </si>
  <si>
    <t>A proposal that allows a debtor to pay their debt over an extended period of time. The DPP can be for any amount of money or for any reasonable length of time.</t>
  </si>
  <si>
    <t>Debtor</t>
  </si>
  <si>
    <t>Any person who owes money to another.</t>
  </si>
  <si>
    <t>Debtor applications</t>
  </si>
  <si>
    <t>When individuals apply for their own bankruptcy.</t>
  </si>
  <si>
    <t>Insolvency</t>
  </si>
  <si>
    <t>Insolvency occurs when an individual or a firm is unable to meet its financial obligations.</t>
  </si>
  <si>
    <t>Insolvency Practitioner</t>
  </si>
  <si>
    <t>A person (usually, but not necessarily, a chartered accountant) licensed and authorised to act as a trustee in sequestrations or trust deeds and also as liquidator, administrator, or receiver of a limited company.</t>
  </si>
  <si>
    <t>Full Administration</t>
  </si>
  <si>
    <t xml:space="preserve">A route into bankruptcy, if conditions set out in MAP are not met. Conditions for Full Administration are if a person's debts are over £3,000, or own assets valuing £2,000 or more. </t>
  </si>
  <si>
    <t>Low Income Low Asset (LILA)</t>
  </si>
  <si>
    <t>LILA was the route into bankruptcy introduced to provide debt relief to debtors who cannot afford to pay their debts and have low income and limited assets. Many debtors find that their creditors are unwilling to take the legal action required to bring about their bankruptcy because of the administrative and legal costs incurred, often without the creditor receiving any dividend at the end.LILA was replaced by the MAP route into bankruptcy in 2015.</t>
  </si>
  <si>
    <t>Minimal Asset Process (MAP)</t>
  </si>
  <si>
    <t>A route into bankruptcy for people on low income who do not own property and have very little in savings or other assets. This is known as Minimal Asset Process (MAP) and replaced the LILA route into bankruptcy. A debtor will be discharged after six months, if they continue to meet the MAP criteria, (cases will be converted to Full Administration where it is found that debtor’s do not meet MAP criteria).</t>
  </si>
  <si>
    <t xml:space="preserve">Members' Voluntary Liquidation </t>
  </si>
  <si>
    <t>The shareholders of a solvent company adopt a voluntary winding up resolution and appoint a liquidator to realise the assets of the business in order to distribute the proceeds to company members. A company is considered legally solvent when it is able to meet its financial obligations and the value of its assets.</t>
  </si>
  <si>
    <t>Money adviser</t>
  </si>
  <si>
    <t>Somebody trained to offer advice on debt usually at at local authority money advice unit or Citzens Advice Bureau.</t>
  </si>
  <si>
    <t>Moratorium on diligence</t>
  </si>
  <si>
    <t>A protection from creditor debt enforcement. This protection is available to individuals as well as certain entities. Although it is normally lasts for a period of six weeks, the Coronavirus (Scotland) Act has been enacted to extend the duration of the moratorium to six months temporarily due to the current COVID-19 pandemic. Under normal circumstances, a moratorium cannot be granted more than once in any 12-month period. However, this rule has been set aside temporarily as a result of the aforementioned emergency legislation.</t>
  </si>
  <si>
    <t>Personal insolvencies</t>
  </si>
  <si>
    <t>The sum of awards of bankruptcy (Full Administration and MAP) and PTDs.</t>
  </si>
  <si>
    <t>Protected trust deed (PTD)</t>
  </si>
  <si>
    <t>A trust deed is a form of insolvency that transfers your estate to a trustee to be realised for the benefit of creditors. A trust deed may be protected as long as a majority in number or a third in value of creditors do not object to its terms. Once protected, the terms of the trust deed becoming binding on all the creditors.</t>
  </si>
  <si>
    <t>Rate per 10,000 adults</t>
  </si>
  <si>
    <t>Rate per 10,000 adults (aged 16+) is the specific number of statutory debt solution divided by the number of people aged 16 or over, multiplied by 10,000. A rate of a 100 per 10,000 adults is equivalent to 1% of the adult population.</t>
  </si>
  <si>
    <t>Receivership</t>
  </si>
  <si>
    <t xml:space="preserve">A receiver is appointed by a lender holding a charge over some or all of the company's assets. The main responsibilities of a receiver are to ensure the appointing lender is paid off. The law recognises that the receiver's control over the company can have considerable effect on the company and its other creditors. </t>
  </si>
  <si>
    <t>Trustee</t>
  </si>
  <si>
    <t>Person who administers your bankruptcy or trust deed. In sequestrations your trustee can be either the Accountant in Bankruptcy or a private insolvency practitioner (normally a chartered accountant who specialises in personal bankruptcy). In trust deeds, trustees must be an insolvency practitioner.</t>
  </si>
  <si>
    <t xml:space="preserve">Moratorium Table 1: Number of statutory moratoria on diligence by financial year [p][note 1][note 2][note 3]: </t>
  </si>
  <si>
    <t>This worksheet contains one table.  The title and some cells within the table refer to notes which can be found on the notes worksheet.</t>
  </si>
  <si>
    <t>Some shorthand is used in this table: [p] = provisional; [x] = data not (yet) available.  See the notes worksheet for further details.</t>
  </si>
  <si>
    <t>Source: Accountant in Bankruptcy.</t>
  </si>
  <si>
    <t>Financial year of the moratorium submission date</t>
  </si>
  <si>
    <t>Annual change (%)</t>
  </si>
  <si>
    <t>2023-24</t>
  </si>
  <si>
    <t>2022-23</t>
  </si>
  <si>
    <t>2021-22</t>
  </si>
  <si>
    <t>2020-21</t>
  </si>
  <si>
    <t>2019-20</t>
  </si>
  <si>
    <t>2018-19</t>
  </si>
  <si>
    <t>2017-18</t>
  </si>
  <si>
    <t>2016-17</t>
  </si>
  <si>
    <t>2015-16</t>
  </si>
  <si>
    <t>Moratoria on diligence granted</t>
  </si>
  <si>
    <t>Number of moratoria that lead to any agreed statutory debt solution</t>
  </si>
  <si>
    <t>[x]</t>
  </si>
  <si>
    <t>847</t>
  </si>
  <si>
    <t>612</t>
  </si>
  <si>
    <t>661</t>
  </si>
  <si>
    <t>723</t>
  </si>
  <si>
    <t>499</t>
  </si>
  <si>
    <t>of which debt solution: Bankruptcy (excluding creditor petitions)</t>
  </si>
  <si>
    <t>355</t>
  </si>
  <si>
    <t>298</t>
  </si>
  <si>
    <t>368</t>
  </si>
  <si>
    <t>254</t>
  </si>
  <si>
    <t>of which debt solution: Protected trust deeds</t>
  </si>
  <si>
    <t>198</t>
  </si>
  <si>
    <t>82</t>
  </si>
  <si>
    <t>70</t>
  </si>
  <si>
    <t>108</t>
  </si>
  <si>
    <t>92</t>
  </si>
  <si>
    <t>of which debt solution: Debt Arrangement Scheme</t>
  </si>
  <si>
    <t>294</t>
  </si>
  <si>
    <t>232</t>
  </si>
  <si>
    <t>223</t>
  </si>
  <si>
    <t>247</t>
  </si>
  <si>
    <t>153</t>
  </si>
  <si>
    <t>2025-26</t>
  </si>
  <si>
    <t>2024-25</t>
  </si>
  <si>
    <t>13.7%</t>
  </si>
  <si>
    <t>4,106</t>
  </si>
  <si>
    <t>3,610</t>
  </si>
  <si>
    <t>3,476</t>
  </si>
  <si>
    <t>3,268</t>
  </si>
  <si>
    <t>3,165</t>
  </si>
  <si>
    <t>1,978</t>
  </si>
  <si>
    <t>1,093</t>
  </si>
  <si>
    <t>1,132</t>
  </si>
  <si>
    <t>1,245</t>
  </si>
  <si>
    <t>1,760</t>
  </si>
  <si>
    <t>2,029</t>
  </si>
  <si>
    <t>18.8%</t>
  </si>
  <si>
    <t>987</t>
  </si>
  <si>
    <t>831</t>
  </si>
  <si>
    <t>38.8%</t>
  </si>
  <si>
    <t>386</t>
  </si>
  <si>
    <t>278</t>
  </si>
  <si>
    <t>-1.5%</t>
  </si>
  <si>
    <t>259</t>
  </si>
  <si>
    <t>263</t>
  </si>
  <si>
    <t>17.9%</t>
  </si>
  <si>
    <t>342</t>
  </si>
  <si>
    <t>290</t>
  </si>
  <si>
    <t>Bankruptcy Table 1: Number of awards of bankruptcy by financial year, type of bankruptcy and application fee status [p][note 1][note 4][note 5]</t>
  </si>
  <si>
    <t>Some shorthand is used in this table: [p] = provisional; [z] = not applicable.  See the notes worksheet for further details.</t>
  </si>
  <si>
    <t>Financial year of the awarded date</t>
  </si>
  <si>
    <t>480</t>
  </si>
  <si>
    <t>331</t>
  </si>
  <si>
    <t>136</t>
  </si>
  <si>
    <t>164</t>
  </si>
  <si>
    <t>910</t>
  </si>
  <si>
    <t>994</t>
  </si>
  <si>
    <t>of which trustee: AiB</t>
  </si>
  <si>
    <t>317</t>
  </si>
  <si>
    <t>106</t>
  </si>
  <si>
    <t>101</t>
  </si>
  <si>
    <t>654</t>
  </si>
  <si>
    <t>787</t>
  </si>
  <si>
    <t>937</t>
  </si>
  <si>
    <t>954</t>
  </si>
  <si>
    <t>of which trustee: Insolvency practitioner</t>
  </si>
  <si>
    <t>163</t>
  </si>
  <si>
    <t>77</t>
  </si>
  <si>
    <t>30</t>
  </si>
  <si>
    <t>63</t>
  </si>
  <si>
    <t>256</t>
  </si>
  <si>
    <t>207</t>
  </si>
  <si>
    <t>245</t>
  </si>
  <si>
    <t>216</t>
  </si>
  <si>
    <t>Trust deed petitions</t>
  </si>
  <si>
    <t>[z]</t>
  </si>
  <si>
    <t>0</t>
  </si>
  <si>
    <t>5</t>
  </si>
  <si>
    <t>10</t>
  </si>
  <si>
    <t>4</t>
  </si>
  <si>
    <t>6</t>
  </si>
  <si>
    <t>2</t>
  </si>
  <si>
    <t>3</t>
  </si>
  <si>
    <t>131</t>
  </si>
  <si>
    <t>194</t>
  </si>
  <si>
    <t>203</t>
  </si>
  <si>
    <t>542</t>
  </si>
  <si>
    <t>506</t>
  </si>
  <si>
    <t>481</t>
  </si>
  <si>
    <t>471</t>
  </si>
  <si>
    <t>536</t>
  </si>
  <si>
    <t>of which debtor application: Minimal Asset Process</t>
  </si>
  <si>
    <t>of which debtor application: Low Income Low Asset (LILA)</t>
  </si>
  <si>
    <t>74</t>
  </si>
  <si>
    <t>of which debtor application: Full Administration</t>
  </si>
  <si>
    <t>605</t>
  </si>
  <si>
    <t>622</t>
  </si>
  <si>
    <t>633</t>
  </si>
  <si>
    <t>653</t>
  </si>
  <si>
    <t>of which debtor applications (exc. LILA): Paid application fee of at least £50</t>
  </si>
  <si>
    <t>104</t>
  </si>
  <si>
    <t>489</t>
  </si>
  <si>
    <t>561</t>
  </si>
  <si>
    <t>635</t>
  </si>
  <si>
    <t>of which debtor applications (exc. LILA): Paid no application fee</t>
  </si>
  <si>
    <t>of which Minimal Asset Process: Paid application fee of £90</t>
  </si>
  <si>
    <t>95</t>
  </si>
  <si>
    <t>of which Minimal Asset Process: Paid application fee of £50</t>
  </si>
  <si>
    <t>-1</t>
  </si>
  <si>
    <t>212</t>
  </si>
  <si>
    <t>270</t>
  </si>
  <si>
    <t>214</t>
  </si>
  <si>
    <t>of which Minimal Asset Process: Paid no application fee</t>
  </si>
  <si>
    <t>of which Full Administration: Paid application fee of £200</t>
  </si>
  <si>
    <t>102</t>
  </si>
  <si>
    <t>of which Full Administration: Paid application fee of £150</t>
  </si>
  <si>
    <t>277</t>
  </si>
  <si>
    <t>291</t>
  </si>
  <si>
    <t>224</t>
  </si>
  <si>
    <t>of which Full Administration: Paid no application fee</t>
  </si>
  <si>
    <t>501</t>
  </si>
  <si>
    <t>345</t>
  </si>
  <si>
    <t>327</t>
  </si>
  <si>
    <t>Total awards of bankruptcy</t>
  </si>
  <si>
    <t>9.4%</t>
  </si>
  <si>
    <t>513</t>
  </si>
  <si>
    <t>1,231</t>
  </si>
  <si>
    <t>1,182</t>
  </si>
  <si>
    <t>1,170</t>
  </si>
  <si>
    <t>16.5%</t>
  </si>
  <si>
    <t>367</t>
  </si>
  <si>
    <t>315</t>
  </si>
  <si>
    <t>-4.0%</t>
  </si>
  <si>
    <t>190</t>
  </si>
  <si>
    <t>22.6%</t>
  </si>
  <si>
    <t>2,415</t>
  </si>
  <si>
    <t>1,970</t>
  </si>
  <si>
    <t>2,015</t>
  </si>
  <si>
    <t>2,026</t>
  </si>
  <si>
    <t>2,169</t>
  </si>
  <si>
    <t>2,167</t>
  </si>
  <si>
    <t>3,833</t>
  </si>
  <si>
    <t>3,869</t>
  </si>
  <si>
    <t>3,409</t>
  </si>
  <si>
    <t>3,374</t>
  </si>
  <si>
    <t>2,593</t>
  </si>
  <si>
    <t>21.6%</t>
  </si>
  <si>
    <t>2,245</t>
  </si>
  <si>
    <t>1,846</t>
  </si>
  <si>
    <t>1,904</t>
  </si>
  <si>
    <t>1,895</t>
  </si>
  <si>
    <t>1,975</t>
  </si>
  <si>
    <t>1,964</t>
  </si>
  <si>
    <t>3,291</t>
  </si>
  <si>
    <t>3,363</t>
  </si>
  <si>
    <t>2,928</t>
  </si>
  <si>
    <t>2,903</t>
  </si>
  <si>
    <t>2,057</t>
  </si>
  <si>
    <t>35.5%</t>
  </si>
  <si>
    <t>168</t>
  </si>
  <si>
    <t>124</t>
  </si>
  <si>
    <t>22.1%</t>
  </si>
  <si>
    <t>1,600</t>
  </si>
  <si>
    <t>1,310</t>
  </si>
  <si>
    <t>1,410</t>
  </si>
  <si>
    <t>1,404</t>
  </si>
  <si>
    <t>1,536</t>
  </si>
  <si>
    <t>1,514</t>
  </si>
  <si>
    <t>2,020</t>
  </si>
  <si>
    <t>2,181</t>
  </si>
  <si>
    <t>1,875</t>
  </si>
  <si>
    <t>1,844</t>
  </si>
  <si>
    <t>1,288</t>
  </si>
  <si>
    <t>23.5%</t>
  </si>
  <si>
    <t>815</t>
  </si>
  <si>
    <t>660</t>
  </si>
  <si>
    <t>1,813</t>
  </si>
  <si>
    <t>1,688</t>
  </si>
  <si>
    <t>1,534</t>
  </si>
  <si>
    <t>1,530</t>
  </si>
  <si>
    <t>37.9%</t>
  </si>
  <si>
    <t>182</t>
  </si>
  <si>
    <t>132</t>
  </si>
  <si>
    <t>2,519</t>
  </si>
  <si>
    <t>21.4%</t>
  </si>
  <si>
    <t>2,233</t>
  </si>
  <si>
    <t>1,840</t>
  </si>
  <si>
    <t>1,912</t>
  </si>
  <si>
    <t>1,537</t>
  </si>
  <si>
    <t>1,608</t>
  </si>
  <si>
    <t>1,532</t>
  </si>
  <si>
    <t>1,411</t>
  </si>
  <si>
    <t>1,192</t>
  </si>
  <si>
    <t>1,266</t>
  </si>
  <si>
    <t>1,205</t>
  </si>
  <si>
    <t>19.4%</t>
  </si>
  <si>
    <t>530</t>
  </si>
  <si>
    <t>19.9%</t>
  </si>
  <si>
    <t>2,976</t>
  </si>
  <si>
    <t>2,483</t>
  </si>
  <si>
    <t>2,495</t>
  </si>
  <si>
    <t>2,357</t>
  </si>
  <si>
    <t>2,305</t>
  </si>
  <si>
    <t>2,331</t>
  </si>
  <si>
    <t>4,748</t>
  </si>
  <si>
    <t>4,873</t>
  </si>
  <si>
    <t>4,644</t>
  </si>
  <si>
    <t>4,562</t>
  </si>
  <si>
    <t>3,765</t>
  </si>
  <si>
    <t>Bankruptcy Table 2: Number of Bankruptcy Restrictions Orders and Bankruptcy Restrictions Undertakings by financial year [p][note 1][note 6][note 7]</t>
  </si>
  <si>
    <t>This worksheet contains one table.  The title refers to notes which can be found on the notes worksheet.</t>
  </si>
  <si>
    <t>Some shorthand is used in this table: [p] = provisional.  See the notes worksheet for further details.</t>
  </si>
  <si>
    <t>Financial year of the granted (application submitted) date</t>
  </si>
  <si>
    <t>Bankruptcy Restrictions Undertakings granted</t>
  </si>
  <si>
    <t>17</t>
  </si>
  <si>
    <t>Bankruptcy Restrictions Orders granted</t>
  </si>
  <si>
    <t>8</t>
  </si>
  <si>
    <t>26</t>
  </si>
  <si>
    <t>16</t>
  </si>
  <si>
    <t>19</t>
  </si>
  <si>
    <t>23</t>
  </si>
  <si>
    <t>93</t>
  </si>
  <si>
    <t>Bankruptcy Restrictions Orders applications pending at year end</t>
  </si>
  <si>
    <t>25</t>
  </si>
  <si>
    <t>43</t>
  </si>
  <si>
    <t>54</t>
  </si>
  <si>
    <t>72</t>
  </si>
  <si>
    <t>160</t>
  </si>
  <si>
    <t>111</t>
  </si>
  <si>
    <t>1</t>
  </si>
  <si>
    <t>51</t>
  </si>
  <si>
    <t>33</t>
  </si>
  <si>
    <t>Bankruptcy Table 3: Number of bankruptcies concluded by financial year and type of bankruptcy [p][note 1][note 8][note 9]</t>
  </si>
  <si>
    <t>Financial year of the trustee discharge date</t>
  </si>
  <si>
    <t>Creditor and trust deed petitions</t>
  </si>
  <si>
    <t>440</t>
  </si>
  <si>
    <t>415</t>
  </si>
  <si>
    <t>650</t>
  </si>
  <si>
    <t>728</t>
  </si>
  <si>
    <t>797</t>
  </si>
  <si>
    <t>of which debtor application: Full Administration [note 3]</t>
  </si>
  <si>
    <t>868</t>
  </si>
  <si>
    <t>Total number of bankruptcies concluded</t>
  </si>
  <si>
    <t>-15.5%</t>
  </si>
  <si>
    <t>343</t>
  </si>
  <si>
    <t>406</t>
  </si>
  <si>
    <t>1,097</t>
  </si>
  <si>
    <t>1,412</t>
  </si>
  <si>
    <t>-5.3%</t>
  </si>
  <si>
    <t>2,150</t>
  </si>
  <si>
    <t>2,270</t>
  </si>
  <si>
    <t>2,380</t>
  </si>
  <si>
    <t>2,382</t>
  </si>
  <si>
    <t>3,188</t>
  </si>
  <si>
    <t>3,509</t>
  </si>
  <si>
    <t>4,157</t>
  </si>
  <si>
    <t>4,518</t>
  </si>
  <si>
    <t>5,279</t>
  </si>
  <si>
    <t>2.4%</t>
  </si>
  <si>
    <t>1,419</t>
  </si>
  <si>
    <t>1,386</t>
  </si>
  <si>
    <t>1,376</t>
  </si>
  <si>
    <t>1,571</t>
  </si>
  <si>
    <t>1,694</t>
  </si>
  <si>
    <t>2,146</t>
  </si>
  <si>
    <t>1,992</t>
  </si>
  <si>
    <t>1,863</t>
  </si>
  <si>
    <t>-17.3%</t>
  </si>
  <si>
    <t>731</t>
  </si>
  <si>
    <t>884</t>
  </si>
  <si>
    <t>1,004</t>
  </si>
  <si>
    <t>1,617</t>
  </si>
  <si>
    <t>1,815</t>
  </si>
  <si>
    <t>2,011</t>
  </si>
  <si>
    <t>2,526</t>
  </si>
  <si>
    <t>3,416</t>
  </si>
  <si>
    <t>-6.8%</t>
  </si>
  <si>
    <t>2,493</t>
  </si>
  <si>
    <t>2,676</t>
  </si>
  <si>
    <t>2,820</t>
  </si>
  <si>
    <t>2,797</t>
  </si>
  <si>
    <t>3,838</t>
  </si>
  <si>
    <t>4,237</t>
  </si>
  <si>
    <t>4,954</t>
  </si>
  <si>
    <t>5,615</t>
  </si>
  <si>
    <t>6,691</t>
  </si>
  <si>
    <t>Bankruptcy Table 4: Balance of bankruptcy cases by financial year and whether a dividend was payable or not [p][note 1]</t>
  </si>
  <si>
    <t>Financial year</t>
  </si>
  <si>
    <t>Live cases at the start of the financial year</t>
  </si>
  <si>
    <t>New awards of bankruptcy</t>
  </si>
  <si>
    <t>New discharges of bankruptcy</t>
  </si>
  <si>
    <t>of which: Recalls</t>
  </si>
  <si>
    <t>50</t>
  </si>
  <si>
    <t>48</t>
  </si>
  <si>
    <t>41</t>
  </si>
  <si>
    <t>34</t>
  </si>
  <si>
    <t>73</t>
  </si>
  <si>
    <t>44</t>
  </si>
  <si>
    <t>60</t>
  </si>
  <si>
    <t>of which: Discharged Minimal Asset Process (no dividend)</t>
  </si>
  <si>
    <t>of which: No dividend was payable</t>
  </si>
  <si>
    <t>866</t>
  </si>
  <si>
    <t>of which: Dividend payable to preferred creditors only</t>
  </si>
  <si>
    <t>9</t>
  </si>
  <si>
    <t>of which: Dividend payable to ordinary creditors</t>
  </si>
  <si>
    <t>267</t>
  </si>
  <si>
    <t>371</t>
  </si>
  <si>
    <t>548</t>
  </si>
  <si>
    <t>462</t>
  </si>
  <si>
    <t>783</t>
  </si>
  <si>
    <t>of which dividend payable to ordinary creditors: Less than 25 pence per £</t>
  </si>
  <si>
    <t>139</t>
  </si>
  <si>
    <t>178</t>
  </si>
  <si>
    <t>302</t>
  </si>
  <si>
    <t>219</t>
  </si>
  <si>
    <t>400</t>
  </si>
  <si>
    <t>603</t>
  </si>
  <si>
    <t>964</t>
  </si>
  <si>
    <t>of which dividend payable to ordinary creditors: Between 25 and less than 50 pence per £</t>
  </si>
  <si>
    <t>84</t>
  </si>
  <si>
    <t>65</t>
  </si>
  <si>
    <t>117</t>
  </si>
  <si>
    <t>135</t>
  </si>
  <si>
    <t>of which dividend payable to ordinary creditors: Between 50 and less than 75 pence per £</t>
  </si>
  <si>
    <t>28</t>
  </si>
  <si>
    <t>36</t>
  </si>
  <si>
    <t>35</t>
  </si>
  <si>
    <t>53</t>
  </si>
  <si>
    <t>78</t>
  </si>
  <si>
    <t>of which dividend payable to ordinary creditors: Between 75 and less than 100 pence per £</t>
  </si>
  <si>
    <t>11</t>
  </si>
  <si>
    <t>37</t>
  </si>
  <si>
    <t>62</t>
  </si>
  <si>
    <t>of which dividend payable to ordinary creditors: 100 pence per £ plus statutory interest</t>
  </si>
  <si>
    <t>68</t>
  </si>
  <si>
    <t>98</t>
  </si>
  <si>
    <t>103</t>
  </si>
  <si>
    <t>127</t>
  </si>
  <si>
    <t>176</t>
  </si>
  <si>
    <t>195</t>
  </si>
  <si>
    <t>243</t>
  </si>
  <si>
    <t>Live cases at the end of the financial year</t>
  </si>
  <si>
    <t>4,664</t>
  </si>
  <si>
    <t>4,857</t>
  </si>
  <si>
    <t>5,182</t>
  </si>
  <si>
    <t>5,622</t>
  </si>
  <si>
    <t>7,155</t>
  </si>
  <si>
    <t>9,061</t>
  </si>
  <si>
    <t>9,267</t>
  </si>
  <si>
    <t>10,009</t>
  </si>
  <si>
    <t>12,056</t>
  </si>
  <si>
    <t>42.6%</t>
  </si>
  <si>
    <t>87</t>
  </si>
  <si>
    <t>61</t>
  </si>
  <si>
    <t>-14.6%</t>
  </si>
  <si>
    <t>784</t>
  </si>
  <si>
    <t>918</t>
  </si>
  <si>
    <t>1,125</t>
  </si>
  <si>
    <t>1,672</t>
  </si>
  <si>
    <t>2,050</t>
  </si>
  <si>
    <t>1,950</t>
  </si>
  <si>
    <t>2,518</t>
  </si>
  <si>
    <t>3,137</t>
  </si>
  <si>
    <t>6 500.0%</t>
  </si>
  <si>
    <t>-83.5%</t>
  </si>
  <si>
    <t>310</t>
  </si>
  <si>
    <t>1,059</t>
  </si>
  <si>
    <t>1,622</t>
  </si>
  <si>
    <t>415.8%</t>
  </si>
  <si>
    <t>152</t>
  </si>
  <si>
    <t>-71.1%</t>
  </si>
  <si>
    <t>13</t>
  </si>
  <si>
    <t>45</t>
  </si>
  <si>
    <t>-50.0%</t>
  </si>
  <si>
    <t>18</t>
  </si>
  <si>
    <t>464.3%</t>
  </si>
  <si>
    <t>79</t>
  </si>
  <si>
    <t>14</t>
  </si>
  <si>
    <t>-64.2%</t>
  </si>
  <si>
    <t>29</t>
  </si>
  <si>
    <t>81</t>
  </si>
  <si>
    <t>10.4%</t>
  </si>
  <si>
    <t>5,147</t>
  </si>
  <si>
    <t>Bankruptcy Table 5: Number of bankruptcies concluded and mean dividend paid to creditors by financial year and type of trustee [p][note 1]</t>
  </si>
  <si>
    <t>Number of bankruptcies concluded (excluding MAP)</t>
  </si>
  <si>
    <t>832</t>
  </si>
  <si>
    <t>584</t>
  </si>
  <si>
    <t>768</t>
  </si>
  <si>
    <t>637</t>
  </si>
  <si>
    <t>Number of bankruptcies concluded with dividend payable to creditors</t>
  </si>
  <si>
    <t>268</t>
  </si>
  <si>
    <t>549</t>
  </si>
  <si>
    <t>785</t>
  </si>
  <si>
    <t>162</t>
  </si>
  <si>
    <t>242</t>
  </si>
  <si>
    <t>333</t>
  </si>
  <si>
    <t>433</t>
  </si>
  <si>
    <t>793</t>
  </si>
  <si>
    <t>129</t>
  </si>
  <si>
    <t>147</t>
  </si>
  <si>
    <t>352</t>
  </si>
  <si>
    <t>358</t>
  </si>
  <si>
    <t>Number of bankruptcies concluded with no dividend payable to creditors</t>
  </si>
  <si>
    <t>670</t>
  </si>
  <si>
    <t>411</t>
  </si>
  <si>
    <t>455</t>
  </si>
  <si>
    <t>552</t>
  </si>
  <si>
    <t>490</t>
  </si>
  <si>
    <t>789</t>
  </si>
  <si>
    <t>Mean dividends for all cases (pence in the £)</t>
  </si>
  <si>
    <t>8.1</t>
  </si>
  <si>
    <t>13.1</t>
  </si>
  <si>
    <t>11.4</t>
  </si>
  <si>
    <t>10.5</t>
  </si>
  <si>
    <t>8.6</t>
  </si>
  <si>
    <t>9.5</t>
  </si>
  <si>
    <t>7.8</t>
  </si>
  <si>
    <t>12.9</t>
  </si>
  <si>
    <t>15.3</t>
  </si>
  <si>
    <t>14.6</t>
  </si>
  <si>
    <t>7.5</t>
  </si>
  <si>
    <t>7.6</t>
  </si>
  <si>
    <t>9.4</t>
  </si>
  <si>
    <t>5.4</t>
  </si>
  <si>
    <t>-20.2%</t>
  </si>
  <si>
    <t>982</t>
  </si>
  <si>
    <t>1,393</t>
  </si>
  <si>
    <t>1,237</t>
  </si>
  <si>
    <t>2,221</t>
  </si>
  <si>
    <t>2,512</t>
  </si>
  <si>
    <t>2,735</t>
  </si>
  <si>
    <t>3,579</t>
  </si>
  <si>
    <t>4,768</t>
  </si>
  <si>
    <t>-14.1%</t>
  </si>
  <si>
    <t>577</t>
  </si>
  <si>
    <t>672</t>
  </si>
  <si>
    <t>1,453</t>
  </si>
  <si>
    <t>1,594</t>
  </si>
  <si>
    <t>2,897</t>
  </si>
  <si>
    <t>-27.5%</t>
  </si>
  <si>
    <t>405</t>
  </si>
  <si>
    <t>559</t>
  </si>
  <si>
    <t>1,141</t>
  </si>
  <si>
    <t>1,609</t>
  </si>
  <si>
    <t>1,871</t>
  </si>
  <si>
    <t>-36.7%</t>
  </si>
  <si>
    <t>313</t>
  </si>
  <si>
    <t>1,061</t>
  </si>
  <si>
    <t>1,631</t>
  </si>
  <si>
    <t>-53.6%</t>
  </si>
  <si>
    <t>91</t>
  </si>
  <si>
    <t>196</t>
  </si>
  <si>
    <t>1,273</t>
  </si>
  <si>
    <t>-8.5%</t>
  </si>
  <si>
    <t>107</t>
  </si>
  <si>
    <t>2.1%</t>
  </si>
  <si>
    <t>486</t>
  </si>
  <si>
    <t>476</t>
  </si>
  <si>
    <t>1,120</t>
  </si>
  <si>
    <t>1,560</t>
  </si>
  <si>
    <t>1,161</t>
  </si>
  <si>
    <t>1,177</t>
  </si>
  <si>
    <t>1,624</t>
  </si>
  <si>
    <t>-32.6%</t>
  </si>
  <si>
    <t>442</t>
  </si>
  <si>
    <t>1,341</t>
  </si>
  <si>
    <t>1,513</t>
  </si>
  <si>
    <t>9.2%</t>
  </si>
  <si>
    <t>11.9</t>
  </si>
  <si>
    <t>10.9</t>
  </si>
  <si>
    <t>9.2</t>
  </si>
  <si>
    <t>8.2</t>
  </si>
  <si>
    <t>11.0</t>
  </si>
  <si>
    <t>-23.5%</t>
  </si>
  <si>
    <t>8.8</t>
  </si>
  <si>
    <t>11.5</t>
  </si>
  <si>
    <t>18.1</t>
  </si>
  <si>
    <t>62.4%</t>
  </si>
  <si>
    <t>16.4</t>
  </si>
  <si>
    <t>10.1</t>
  </si>
  <si>
    <t>4.9</t>
  </si>
  <si>
    <t>Bankruptcy Table 6: Summary of statistics on contracted out cases by financial year [p][note 1][note 10]</t>
  </si>
  <si>
    <t>Financial year of the allocation and discharge date</t>
  </si>
  <si>
    <t>Number of cases allocated</t>
  </si>
  <si>
    <t>807</t>
  </si>
  <si>
    <t>710</t>
  </si>
  <si>
    <t>520</t>
  </si>
  <si>
    <t>568</t>
  </si>
  <si>
    <t>Number of cases discharged</t>
  </si>
  <si>
    <t>708</t>
  </si>
  <si>
    <t>of which: Assets realised</t>
  </si>
  <si>
    <t>346</t>
  </si>
  <si>
    <t>572</t>
  </si>
  <si>
    <t>579</t>
  </si>
  <si>
    <t>700</t>
  </si>
  <si>
    <t>Total value of assets realised in discharged cases (£ thousand)</t>
  </si>
  <si>
    <t>of which: Heritage</t>
  </si>
  <si>
    <t>of which: Moveable</t>
  </si>
  <si>
    <t>193</t>
  </si>
  <si>
    <t>510</t>
  </si>
  <si>
    <t>449</t>
  </si>
  <si>
    <t>248</t>
  </si>
  <si>
    <t>593</t>
  </si>
  <si>
    <t>686</t>
  </si>
  <si>
    <t>580</t>
  </si>
  <si>
    <t>of which: Ingathered funds</t>
  </si>
  <si>
    <t>of which: Ingathered contributions</t>
  </si>
  <si>
    <t>936</t>
  </si>
  <si>
    <t>Total value of expenses of realisation</t>
  </si>
  <si>
    <t>892</t>
  </si>
  <si>
    <t>624</t>
  </si>
  <si>
    <t>641</t>
  </si>
  <si>
    <t>522</t>
  </si>
  <si>
    <t>of which: Deduction to secured creditors</t>
  </si>
  <si>
    <t>40</t>
  </si>
  <si>
    <t>119</t>
  </si>
  <si>
    <t>88</t>
  </si>
  <si>
    <t>100</t>
  </si>
  <si>
    <t>of which: Miscellaneous</t>
  </si>
  <si>
    <t>80</t>
  </si>
  <si>
    <t>177</t>
  </si>
  <si>
    <t>21</t>
  </si>
  <si>
    <t>338</t>
  </si>
  <si>
    <t>305</t>
  </si>
  <si>
    <t>16.9%</t>
  </si>
  <si>
    <t>1,032</t>
  </si>
  <si>
    <t>883</t>
  </si>
  <si>
    <t>1,680</t>
  </si>
  <si>
    <t>1,770</t>
  </si>
  <si>
    <t>1,785</t>
  </si>
  <si>
    <t>1,940</t>
  </si>
  <si>
    <t>1,853</t>
  </si>
  <si>
    <t>10.0%</t>
  </si>
  <si>
    <t>751</t>
  </si>
  <si>
    <t>683</t>
  </si>
  <si>
    <t>1,589</t>
  </si>
  <si>
    <t>2,032</t>
  </si>
  <si>
    <t>1,640</t>
  </si>
  <si>
    <t>2,060</t>
  </si>
  <si>
    <t>2,810</t>
  </si>
  <si>
    <t>3,177</t>
  </si>
  <si>
    <t>3,891</t>
  </si>
  <si>
    <t>-36.1%</t>
  </si>
  <si>
    <t>205</t>
  </si>
  <si>
    <t>321</t>
  </si>
  <si>
    <t>1,133</t>
  </si>
  <si>
    <t>1,976</t>
  </si>
  <si>
    <t>2,043</t>
  </si>
  <si>
    <t>11,455</t>
  </si>
  <si>
    <t>15,806</t>
  </si>
  <si>
    <t>8,031</t>
  </si>
  <si>
    <t>11,921</t>
  </si>
  <si>
    <t>13,046</t>
  </si>
  <si>
    <t>12,561</t>
  </si>
  <si>
    <t>19,634</t>
  </si>
  <si>
    <t>24,348</t>
  </si>
  <si>
    <t>30,918</t>
  </si>
  <si>
    <t>29,843</t>
  </si>
  <si>
    <t>23,703</t>
  </si>
  <si>
    <t>-34.3%</t>
  </si>
  <si>
    <t>4,475</t>
  </si>
  <si>
    <t>6,807</t>
  </si>
  <si>
    <t>7,575</t>
  </si>
  <si>
    <t>9,194</t>
  </si>
  <si>
    <t>9,126</t>
  </si>
  <si>
    <t>14,954</t>
  </si>
  <si>
    <t>17,692</t>
  </si>
  <si>
    <t>21,004</t>
  </si>
  <si>
    <t>21,771</t>
  </si>
  <si>
    <t>15,103</t>
  </si>
  <si>
    <t>-3.4%</t>
  </si>
  <si>
    <t>171</t>
  </si>
  <si>
    <t>15.8%</t>
  </si>
  <si>
    <t>2,334</t>
  </si>
  <si>
    <t>2,689</t>
  </si>
  <si>
    <t>2,176</t>
  </si>
  <si>
    <t>3,173</t>
  </si>
  <si>
    <t>3,763</t>
  </si>
  <si>
    <t>5,605</t>
  </si>
  <si>
    <t>4,799</t>
  </si>
  <si>
    <t>4,936</t>
  </si>
  <si>
    <t>-69.0%</t>
  </si>
  <si>
    <t>349</t>
  </si>
  <si>
    <t>1,126</t>
  </si>
  <si>
    <t>1,045</t>
  </si>
  <si>
    <t>1,147</t>
  </si>
  <si>
    <t>1,462</t>
  </si>
  <si>
    <t>1,259</t>
  </si>
  <si>
    <t>2,300</t>
  </si>
  <si>
    <t>3,623</t>
  </si>
  <si>
    <t>2,693</t>
  </si>
  <si>
    <t>2,978</t>
  </si>
  <si>
    <t>13.0%</t>
  </si>
  <si>
    <t>2,511</t>
  </si>
  <si>
    <t>2,222</t>
  </si>
  <si>
    <t>4,462</t>
  </si>
  <si>
    <t>3,388</t>
  </si>
  <si>
    <t>6,227</t>
  </si>
  <si>
    <t>7,387</t>
  </si>
  <si>
    <t>9,325</t>
  </si>
  <si>
    <t>9,624</t>
  </si>
  <si>
    <t>7,457</t>
  </si>
  <si>
    <t>299</t>
  </si>
  <si>
    <t>1,206</t>
  </si>
  <si>
    <t>1,074</t>
  </si>
  <si>
    <t>20.1%</t>
  </si>
  <si>
    <t>2,139</t>
  </si>
  <si>
    <t>1,781</t>
  </si>
  <si>
    <t>2,340</t>
  </si>
  <si>
    <t>3,457</t>
  </si>
  <si>
    <t>2,547</t>
  </si>
  <si>
    <t>4,984</t>
  </si>
  <si>
    <t>6,199</t>
  </si>
  <si>
    <t>8,287</t>
  </si>
  <si>
    <t>8,461</t>
  </si>
  <si>
    <t>6,835</t>
  </si>
  <si>
    <t>18.2%</t>
  </si>
  <si>
    <t>-75.6%</t>
  </si>
  <si>
    <t>32</t>
  </si>
  <si>
    <t>PTD Table 1: Number of advertised and protected trust deeds by financial year [p][note 1]</t>
  </si>
  <si>
    <t>Financial year of the advertised and protected date</t>
  </si>
  <si>
    <t>Number of advertised trust deeds</t>
  </si>
  <si>
    <t>of which: Did become protected eventually</t>
  </si>
  <si>
    <t>of which: Did not become protected</t>
  </si>
  <si>
    <t>429</t>
  </si>
  <si>
    <t>341</t>
  </si>
  <si>
    <t>307</t>
  </si>
  <si>
    <t>719</t>
  </si>
  <si>
    <t>809</t>
  </si>
  <si>
    <t>875</t>
  </si>
  <si>
    <t>903</t>
  </si>
  <si>
    <t>765</t>
  </si>
  <si>
    <t>Number of protected trust deeds</t>
  </si>
  <si>
    <t>5587</t>
  </si>
  <si>
    <t>5644</t>
  </si>
  <si>
    <t>5464</t>
  </si>
  <si>
    <t>5263</t>
  </si>
  <si>
    <t>8743</t>
  </si>
  <si>
    <t>7915</t>
  </si>
  <si>
    <t>5958</t>
  </si>
  <si>
    <t>5470</t>
  </si>
  <si>
    <t>4709</t>
  </si>
  <si>
    <t>-3.6%</t>
  </si>
  <si>
    <t>5,087</t>
  </si>
  <si>
    <t>5,276</t>
  </si>
  <si>
    <t>5,999</t>
  </si>
  <si>
    <t>5,938</t>
  </si>
  <si>
    <t>5,859</t>
  </si>
  <si>
    <t>5,042</t>
  </si>
  <si>
    <t>9,467</t>
  </si>
  <si>
    <t>8,849</t>
  </si>
  <si>
    <t>7,057</t>
  </si>
  <si>
    <t>6,631</t>
  </si>
  <si>
    <t>5,493</t>
  </si>
  <si>
    <t>-5.1%</t>
  </si>
  <si>
    <t>4,638</t>
  </si>
  <si>
    <t>4,887</t>
  </si>
  <si>
    <t>5,570</t>
  </si>
  <si>
    <t>5,633</t>
  </si>
  <si>
    <t>5,518</t>
  </si>
  <si>
    <t>4,735</t>
  </si>
  <si>
    <t>8,748</t>
  </si>
  <si>
    <t>8,040</t>
  </si>
  <si>
    <t>6,182</t>
  </si>
  <si>
    <t>5,728</t>
  </si>
  <si>
    <t>4,728</t>
  </si>
  <si>
    <t>15.4%</t>
  </si>
  <si>
    <t>389</t>
  </si>
  <si>
    <t>-5.6%</t>
  </si>
  <si>
    <t>4,920</t>
  </si>
  <si>
    <t>5,587</t>
  </si>
  <si>
    <t>5,644</t>
  </si>
  <si>
    <t>5,464</t>
  </si>
  <si>
    <t>5,263</t>
  </si>
  <si>
    <t>8,743</t>
  </si>
  <si>
    <t>7,915</t>
  </si>
  <si>
    <t>5,958</t>
  </si>
  <si>
    <t>5,470</t>
  </si>
  <si>
    <t>4,709</t>
  </si>
  <si>
    <t>PTD Table 2: Balance of protected trust deeds by financial year and whether a dividend was payable or not [p][note 1][note 11]</t>
  </si>
  <si>
    <t>New protected trust deeds registered</t>
  </si>
  <si>
    <t>New protected trust deeds concluded</t>
  </si>
  <si>
    <t>of which: Balancing item for total concluded</t>
  </si>
  <si>
    <t>-5</t>
  </si>
  <si>
    <t>71</t>
  </si>
  <si>
    <t>110</t>
  </si>
  <si>
    <t>of which: Form 11</t>
  </si>
  <si>
    <t>39</t>
  </si>
  <si>
    <t>42</t>
  </si>
  <si>
    <t>of which: Form 7</t>
  </si>
  <si>
    <t>of which Form 7 only: PTDs in which the debtor is not discharged</t>
  </si>
  <si>
    <t>840</t>
  </si>
  <si>
    <t>679</t>
  </si>
  <si>
    <t>889</t>
  </si>
  <si>
    <t>of which: No dividend was payable to ordinary creditors</t>
  </si>
  <si>
    <t>972</t>
  </si>
  <si>
    <t>of which dividend payable to any creditors: Less than 25 pence per £</t>
  </si>
  <si>
    <t>of which dividend payable to any creditors: Between 25 and less than 50 pence per £</t>
  </si>
  <si>
    <t>860</t>
  </si>
  <si>
    <t>525</t>
  </si>
  <si>
    <t>952</t>
  </si>
  <si>
    <t>828</t>
  </si>
  <si>
    <t>of which dividend payable to any creditors: Between 50 and less than 75 pence per £</t>
  </si>
  <si>
    <t>211</t>
  </si>
  <si>
    <t>200</t>
  </si>
  <si>
    <t>144</t>
  </si>
  <si>
    <t>76</t>
  </si>
  <si>
    <t>128</t>
  </si>
  <si>
    <t>238</t>
  </si>
  <si>
    <t>262</t>
  </si>
  <si>
    <t>of which dividend payable to any creditors: Between 75 and less than 100 pence per £</t>
  </si>
  <si>
    <t>47</t>
  </si>
  <si>
    <t>57</t>
  </si>
  <si>
    <t>113</t>
  </si>
  <si>
    <t>of which dividend payable to any creditors: 100 pence per £ plus statutory interest</t>
  </si>
  <si>
    <t>125</t>
  </si>
  <si>
    <t>137</t>
  </si>
  <si>
    <t>133</t>
  </si>
  <si>
    <t>186</t>
  </si>
  <si>
    <t>166</t>
  </si>
  <si>
    <t>-6.0%</t>
  </si>
  <si>
    <t>27,297</t>
  </si>
  <si>
    <t>29,038</t>
  </si>
  <si>
    <t>30,621</t>
  </si>
  <si>
    <t>32,056</t>
  </si>
  <si>
    <t>32,773</t>
  </si>
  <si>
    <t>30,029</t>
  </si>
  <si>
    <t>26,030</t>
  </si>
  <si>
    <t>25,964</t>
  </si>
  <si>
    <t>27,289</t>
  </si>
  <si>
    <t>1.3%</t>
  </si>
  <si>
    <t>6,746</t>
  </si>
  <si>
    <t>6,661</t>
  </si>
  <si>
    <t>7,170</t>
  </si>
  <si>
    <t>7,079</t>
  </si>
  <si>
    <t>6,181</t>
  </si>
  <si>
    <t>4,744</t>
  </si>
  <si>
    <t>7,849</t>
  </si>
  <si>
    <t>7,283</t>
  </si>
  <si>
    <t>-2</t>
  </si>
  <si>
    <t>6,662</t>
  </si>
  <si>
    <t>7,165</t>
  </si>
  <si>
    <t>7,075</t>
  </si>
  <si>
    <t>6,165</t>
  </si>
  <si>
    <t>2,516</t>
  </si>
  <si>
    <t>4,634</t>
  </si>
  <si>
    <t>7,637</t>
  </si>
  <si>
    <t>7,122</t>
  </si>
  <si>
    <t>NA</t>
  </si>
  <si>
    <t>1,502</t>
  </si>
  <si>
    <t>1,137</t>
  </si>
  <si>
    <t>1,186</t>
  </si>
  <si>
    <t>1,660</t>
  </si>
  <si>
    <t>1,791</t>
  </si>
  <si>
    <t>-59.3%</t>
  </si>
  <si>
    <t>623</t>
  </si>
  <si>
    <t>1,431</t>
  </si>
  <si>
    <t>1,656</t>
  </si>
  <si>
    <t>1,011</t>
  </si>
  <si>
    <t>1,372</t>
  </si>
  <si>
    <t>1,887</t>
  </si>
  <si>
    <t>19.3%</t>
  </si>
  <si>
    <t>6,123</t>
  </si>
  <si>
    <t>5,133</t>
  </si>
  <si>
    <t>5,736</t>
  </si>
  <si>
    <t>5,421</t>
  </si>
  <si>
    <t>5,206</t>
  </si>
  <si>
    <t>3,377</t>
  </si>
  <si>
    <t>5,974</t>
  </si>
  <si>
    <t>5,185</t>
  </si>
  <si>
    <t>23.8%</t>
  </si>
  <si>
    <t>4,573</t>
  </si>
  <si>
    <t>3,693</t>
  </si>
  <si>
    <t>4,123</t>
  </si>
  <si>
    <t>4,008</t>
  </si>
  <si>
    <t>4,042</t>
  </si>
  <si>
    <t>1,054</t>
  </si>
  <si>
    <t>2,537</t>
  </si>
  <si>
    <t>4,496</t>
  </si>
  <si>
    <t>3,817</t>
  </si>
  <si>
    <t>1,209</t>
  </si>
  <si>
    <t>1,044</t>
  </si>
  <si>
    <t>1,198</t>
  </si>
  <si>
    <t>1,029</t>
  </si>
  <si>
    <t>-7.3%</t>
  </si>
  <si>
    <t>-27.6%</t>
  </si>
  <si>
    <t>55</t>
  </si>
  <si>
    <t>-16.5%</t>
  </si>
  <si>
    <t>96</t>
  </si>
  <si>
    <t>115</t>
  </si>
  <si>
    <t>-7.7%</t>
  </si>
  <si>
    <t>25,195</t>
  </si>
  <si>
    <t>PTD Table 3: Summary of statistics on distribution of funds for protected trust deeds concluded by financial year [p][note 1]</t>
  </si>
  <si>
    <t>17.3</t>
  </si>
  <si>
    <t>15.8</t>
  </si>
  <si>
    <t>14.2</t>
  </si>
  <si>
    <t>14.9</t>
  </si>
  <si>
    <t>15.2</t>
  </si>
  <si>
    <t>Mean administration expenses (£)</t>
  </si>
  <si>
    <t>of which: No dividend payable to ordinary creditors</t>
  </si>
  <si>
    <t>Total administration expenses (£)</t>
  </si>
  <si>
    <t>Total payable to preferred (secured) creditors (£)</t>
  </si>
  <si>
    <t>Total payable to ordinary creditors (£)</t>
  </si>
  <si>
    <t>Total receipts ingathered (£)</t>
  </si>
  <si>
    <t>11.0%</t>
  </si>
  <si>
    <t>16.3</t>
  </si>
  <si>
    <t>16.0</t>
  </si>
  <si>
    <t>4,900</t>
  </si>
  <si>
    <t>4,800</t>
  </si>
  <si>
    <t>5,200</t>
  </si>
  <si>
    <t>5,600</t>
  </si>
  <si>
    <t>5,500</t>
  </si>
  <si>
    <t>6,100</t>
  </si>
  <si>
    <t>6,000</t>
  </si>
  <si>
    <t>0.0%</t>
  </si>
  <si>
    <t>5,300</t>
  </si>
  <si>
    <t>5,900</t>
  </si>
  <si>
    <t>6,200</t>
  </si>
  <si>
    <t>6,900</t>
  </si>
  <si>
    <t>6,800</t>
  </si>
  <si>
    <t>7,200</t>
  </si>
  <si>
    <t>7,300</t>
  </si>
  <si>
    <t>2,100</t>
  </si>
  <si>
    <t>2,400</t>
  </si>
  <si>
    <t>1,900</t>
  </si>
  <si>
    <t>2,700</t>
  </si>
  <si>
    <t>2,500</t>
  </si>
  <si>
    <t>10.2%</t>
  </si>
  <si>
    <t>33,756,000</t>
  </si>
  <si>
    <t>30,621,000</t>
  </si>
  <si>
    <t>37,232,000</t>
  </si>
  <si>
    <t>36,773,000</t>
  </si>
  <si>
    <t>34,588,000</t>
  </si>
  <si>
    <t>12,418,000</t>
  </si>
  <si>
    <t>26,318,000</t>
  </si>
  <si>
    <t>48,242,000</t>
  </si>
  <si>
    <t>42,965,000</t>
  </si>
  <si>
    <t>18.6%</t>
  </si>
  <si>
    <t>32,446,000</t>
  </si>
  <si>
    <t>27,355,000</t>
  </si>
  <si>
    <t>33,925,000</t>
  </si>
  <si>
    <t>32,861,000</t>
  </si>
  <si>
    <t>32,292,000</t>
  </si>
  <si>
    <t>10,490,000</t>
  </si>
  <si>
    <t>23,030,000</t>
  </si>
  <si>
    <t>43,177,000</t>
  </si>
  <si>
    <t>38,084,000</t>
  </si>
  <si>
    <t>-59.9%</t>
  </si>
  <si>
    <t>1,309,000</t>
  </si>
  <si>
    <t>3,266,000</t>
  </si>
  <si>
    <t>3,307,000</t>
  </si>
  <si>
    <t>3,912,000</t>
  </si>
  <si>
    <t>2,296,000</t>
  </si>
  <si>
    <t>1,928,000</t>
  </si>
  <si>
    <t>3,288,000</t>
  </si>
  <si>
    <t>5,065,000</t>
  </si>
  <si>
    <t>4,881,000</t>
  </si>
  <si>
    <t>2,000</t>
  </si>
  <si>
    <t>9,000</t>
  </si>
  <si>
    <t>1,000</t>
  </si>
  <si>
    <t>13,000</t>
  </si>
  <si>
    <t>8,000</t>
  </si>
  <si>
    <t>5,000</t>
  </si>
  <si>
    <t>3,000</t>
  </si>
  <si>
    <t>7,000</t>
  </si>
  <si>
    <t>10,000</t>
  </si>
  <si>
    <t>23,603,000</t>
  </si>
  <si>
    <t>20,888,000</t>
  </si>
  <si>
    <t>24,498,000</t>
  </si>
  <si>
    <t>21,617,000</t>
  </si>
  <si>
    <t>19,686,000</t>
  </si>
  <si>
    <t>7,016,000</t>
  </si>
  <si>
    <t>13,489,000</t>
  </si>
  <si>
    <t>24,153,000</t>
  </si>
  <si>
    <t>22,312,000</t>
  </si>
  <si>
    <t>11.4%</t>
  </si>
  <si>
    <t>57,361,000</t>
  </si>
  <si>
    <t>51,509,000</t>
  </si>
  <si>
    <t>61,739,000</t>
  </si>
  <si>
    <t>58,391,000</t>
  </si>
  <si>
    <t>54,287,000</t>
  </si>
  <si>
    <t>19,435,000</t>
  </si>
  <si>
    <t>39,815,000</t>
  </si>
  <si>
    <t>72,400,000</t>
  </si>
  <si>
    <t>65,290,000</t>
  </si>
  <si>
    <t>23,610,300</t>
  </si>
  <si>
    <t>20,893,300</t>
  </si>
  <si>
    <t>58,426,000</t>
  </si>
  <si>
    <t>54,478,000</t>
  </si>
  <si>
    <t>51,978,000</t>
  </si>
  <si>
    <t>17,507,000</t>
  </si>
  <si>
    <t>36,519,000</t>
  </si>
  <si>
    <t>67,332,000</t>
  </si>
  <si>
    <t>60,399,000</t>
  </si>
  <si>
    <t>3,314,000</t>
  </si>
  <si>
    <t>3,913,000</t>
  </si>
  <si>
    <t>2,309,000</t>
  </si>
  <si>
    <t>3,296,000</t>
  </si>
  <si>
    <t>5,068,000</t>
  </si>
  <si>
    <t>4,891,000</t>
  </si>
  <si>
    <t>Trustee organisation</t>
  </si>
  <si>
    <t>Number of PTDs</t>
  </si>
  <si>
    <t>Number of PTDs in which no dividend was payable</t>
  </si>
  <si>
    <t>Number of PTDs in which the debtor was not discharged</t>
  </si>
  <si>
    <t>Form 3 mean dividend (p in the £)</t>
  </si>
  <si>
    <t>Form 7 or 11 mean dividend (p in the £)</t>
  </si>
  <si>
    <t>Mean Dividend variance between Form 3 and 7</t>
  </si>
  <si>
    <t>Number of PTDs in which admin costs increased by at least 25%</t>
  </si>
  <si>
    <t>Number of approved Form 7</t>
  </si>
  <si>
    <t>864</t>
  </si>
  <si>
    <t>of which organisation: Carrington Dean</t>
  </si>
  <si>
    <t>457</t>
  </si>
  <si>
    <t>179</t>
  </si>
  <si>
    <t>209</t>
  </si>
  <si>
    <t>508</t>
  </si>
  <si>
    <t>233</t>
  </si>
  <si>
    <t>31</t>
  </si>
  <si>
    <t>210</t>
  </si>
  <si>
    <t>189</t>
  </si>
  <si>
    <t>12</t>
  </si>
  <si>
    <t>of which organisation: Begbies Traynor</t>
  </si>
  <si>
    <t>121</t>
  </si>
  <si>
    <t>of which organisation: Payplan Scotland</t>
  </si>
  <si>
    <t>75</t>
  </si>
  <si>
    <t>58</t>
  </si>
  <si>
    <t>38</t>
  </si>
  <si>
    <t>Number of approved Form 11</t>
  </si>
  <si>
    <t>699</t>
  </si>
  <si>
    <t>20</t>
  </si>
  <si>
    <t>10%</t>
  </si>
  <si>
    <t>4,276</t>
  </si>
  <si>
    <t>332</t>
  </si>
  <si>
    <t>3%</t>
  </si>
  <si>
    <t>516</t>
  </si>
  <si>
    <t>of which organisation: Harper Mcdermott Limited</t>
  </si>
  <si>
    <t>1,360</t>
  </si>
  <si>
    <t>22</t>
  </si>
  <si>
    <t>4%</t>
  </si>
  <si>
    <t>15</t>
  </si>
  <si>
    <t>of which organisation: J3 Debt Solutions Limited</t>
  </si>
  <si>
    <t>497</t>
  </si>
  <si>
    <t>158</t>
  </si>
  <si>
    <t>61%</t>
  </si>
  <si>
    <t>of which organisation: Wbg Services Llp</t>
  </si>
  <si>
    <t>192</t>
  </si>
  <si>
    <t>24</t>
  </si>
  <si>
    <t>26%</t>
  </si>
  <si>
    <t>of which organisation: Hanover Insolvency Limited</t>
  </si>
  <si>
    <t>24%</t>
  </si>
  <si>
    <t>18%</t>
  </si>
  <si>
    <t>13%</t>
  </si>
  <si>
    <t>of which organisation: Aptare Advisory Ltd</t>
  </si>
  <si>
    <t>69</t>
  </si>
  <si>
    <t>27</t>
  </si>
  <si>
    <t>73%</t>
  </si>
  <si>
    <t>of which organisation: Dains</t>
  </si>
  <si>
    <t>of which organisation: Other</t>
  </si>
  <si>
    <t>46</t>
  </si>
  <si>
    <t>20%</t>
  </si>
  <si>
    <t>DAS Table 1: Balance of Debt Payment Programmes (DPPs) under the Debt Arrangement Scheme by financial year [p][note 1][note 13]</t>
  </si>
  <si>
    <t>Balancing item to match the published figures for live cases</t>
  </si>
  <si>
    <t>-19</t>
  </si>
  <si>
    <t>New DPPs approved</t>
  </si>
  <si>
    <t>of which: Joint applications</t>
  </si>
  <si>
    <t>339</t>
  </si>
  <si>
    <t>363</t>
  </si>
  <si>
    <t>311</t>
  </si>
  <si>
    <t>356</t>
  </si>
  <si>
    <t>348</t>
  </si>
  <si>
    <t>377</t>
  </si>
  <si>
    <t>408</t>
  </si>
  <si>
    <t>of which: Contains one single debt</t>
  </si>
  <si>
    <t>56</t>
  </si>
  <si>
    <t>49</t>
  </si>
  <si>
    <t>New DPPs completed</t>
  </si>
  <si>
    <t>New DPPs revoked</t>
  </si>
  <si>
    <t>647</t>
  </si>
  <si>
    <t>766</t>
  </si>
  <si>
    <t>Total amount of debts included in live DPPs (£ million)</t>
  </si>
  <si>
    <t>391</t>
  </si>
  <si>
    <t>357</t>
  </si>
  <si>
    <t>337</t>
  </si>
  <si>
    <t xml:space="preserve"> </t>
  </si>
  <si>
    <t>7.2%</t>
  </si>
  <si>
    <t>19,906</t>
  </si>
  <si>
    <t>18,570</t>
  </si>
  <si>
    <t>16,721</t>
  </si>
  <si>
    <t>15,292</t>
  </si>
  <si>
    <t>14,131</t>
  </si>
  <si>
    <t>12,913</t>
  </si>
  <si>
    <t>12,171</t>
  </si>
  <si>
    <t>12,439</t>
  </si>
  <si>
    <t>12,924</t>
  </si>
  <si>
    <t>13,801</t>
  </si>
  <si>
    <t>14,652</t>
  </si>
  <si>
    <t>150.0%</t>
  </si>
  <si>
    <t>-0.1%</t>
  </si>
  <si>
    <t>5,288</t>
  </si>
  <si>
    <t>5,292</t>
  </si>
  <si>
    <t>5,278</t>
  </si>
  <si>
    <t>4,947</t>
  </si>
  <si>
    <t>4,489</t>
  </si>
  <si>
    <t>3,677</t>
  </si>
  <si>
    <t>3,130</t>
  </si>
  <si>
    <t>2,544</t>
  </si>
  <si>
    <t>2,318</t>
  </si>
  <si>
    <t>-8.6%</t>
  </si>
  <si>
    <t>280</t>
  </si>
  <si>
    <t>12.0%</t>
  </si>
  <si>
    <t>2,402</t>
  </si>
  <si>
    <t>2,145</t>
  </si>
  <si>
    <t>1,826</t>
  </si>
  <si>
    <t>1,918</t>
  </si>
  <si>
    <t>1,740</t>
  </si>
  <si>
    <t>1,812</t>
  </si>
  <si>
    <t>1,687</t>
  </si>
  <si>
    <t>1,681</t>
  </si>
  <si>
    <t>1,603</t>
  </si>
  <si>
    <t>1,285</t>
  </si>
  <si>
    <t>2,115</t>
  </si>
  <si>
    <t>1,809</t>
  </si>
  <si>
    <t>1,602</t>
  </si>
  <si>
    <t>1,599</t>
  </si>
  <si>
    <t>1,588</t>
  </si>
  <si>
    <t>1,122</t>
  </si>
  <si>
    <t>1,507</t>
  </si>
  <si>
    <t>1,590</t>
  </si>
  <si>
    <t>3.8%</t>
  </si>
  <si>
    <t>20,672</t>
  </si>
  <si>
    <t>13.2%</t>
  </si>
  <si>
    <t>447.0</t>
  </si>
  <si>
    <t>395.0</t>
  </si>
  <si>
    <t>326</t>
  </si>
  <si>
    <t>297</t>
  </si>
  <si>
    <t>235</t>
  </si>
  <si>
    <t>250</t>
  </si>
  <si>
    <t>DAS Table 2: Summary of statistics on amount repaid under the Debt Arrangement Scheme by financial year and payment distributor organisation [p][note 1][note 13]</t>
  </si>
  <si>
    <t>Financial year of the approval and payment transaction date</t>
  </si>
  <si>
    <t>Number of approved DPPs</t>
  </si>
  <si>
    <t>of which organisation: AiB</t>
  </si>
  <si>
    <t>769</t>
  </si>
  <si>
    <t>361</t>
  </si>
  <si>
    <t>894</t>
  </si>
  <si>
    <t>of which organisation: Harper McDermott</t>
  </si>
  <si>
    <t>881</t>
  </si>
  <si>
    <t>7</t>
  </si>
  <si>
    <t>of which organisation: MLM CPS</t>
  </si>
  <si>
    <t>of which organisation: StepChange</t>
  </si>
  <si>
    <t>582</t>
  </si>
  <si>
    <t>454</t>
  </si>
  <si>
    <t>569</t>
  </si>
  <si>
    <t>of which organisation: Think Link</t>
  </si>
  <si>
    <t>130</t>
  </si>
  <si>
    <t>120</t>
  </si>
  <si>
    <t>272</t>
  </si>
  <si>
    <t>300</t>
  </si>
  <si>
    <t>of which organisation: Walker Love</t>
  </si>
  <si>
    <t>90</t>
  </si>
  <si>
    <t>of which organisation: Wylie &amp; Bisset</t>
  </si>
  <si>
    <t>206</t>
  </si>
  <si>
    <t>of which: Balancing item to match the published statistics</t>
  </si>
  <si>
    <t>Total amount repaid under the Debt Arrangement Scheme (£ thousand)</t>
  </si>
  <si>
    <t>Total amount repaid to creditors (£ thousand)</t>
  </si>
  <si>
    <t>632</t>
  </si>
  <si>
    <t>872</t>
  </si>
  <si>
    <t>-21.1%</t>
  </si>
  <si>
    <t>782</t>
  </si>
  <si>
    <t>991</t>
  </si>
  <si>
    <t>1,094</t>
  </si>
  <si>
    <t>-13.8%</t>
  </si>
  <si>
    <t>1,361</t>
  </si>
  <si>
    <t>1,579</t>
  </si>
  <si>
    <t>1,805</t>
  </si>
  <si>
    <t>2,588</t>
  </si>
  <si>
    <t>2,725</t>
  </si>
  <si>
    <t>2,086</t>
  </si>
  <si>
    <t>1,416</t>
  </si>
  <si>
    <t>14.8%</t>
  </si>
  <si>
    <t>1,861</t>
  </si>
  <si>
    <t>1,621</t>
  </si>
  <si>
    <t>1,481</t>
  </si>
  <si>
    <t>9.6%</t>
  </si>
  <si>
    <t>870</t>
  </si>
  <si>
    <t>794</t>
  </si>
  <si>
    <t>1,238</t>
  </si>
  <si>
    <t>-16.7%</t>
  </si>
  <si>
    <t>404</t>
  </si>
  <si>
    <t>293</t>
  </si>
  <si>
    <t>-37.5%</t>
  </si>
  <si>
    <t>68,879</t>
  </si>
  <si>
    <t>62,048</t>
  </si>
  <si>
    <t>50,346</t>
  </si>
  <si>
    <t>46,978</t>
  </si>
  <si>
    <t>43,766</t>
  </si>
  <si>
    <t>38,268</t>
  </si>
  <si>
    <t>37,977</t>
  </si>
  <si>
    <t>37,020</t>
  </si>
  <si>
    <t>37,598</t>
  </si>
  <si>
    <t>8.1%</t>
  </si>
  <si>
    <t>12,986</t>
  </si>
  <si>
    <t>12,008</t>
  </si>
  <si>
    <t>9,063</t>
  </si>
  <si>
    <t>7,945</t>
  </si>
  <si>
    <t>5,209</t>
  </si>
  <si>
    <t>2,326</t>
  </si>
  <si>
    <t>1.7%</t>
  </si>
  <si>
    <t>20,650</t>
  </si>
  <si>
    <t>20,309</t>
  </si>
  <si>
    <t>19,991</t>
  </si>
  <si>
    <t>19,289</t>
  </si>
  <si>
    <t>17,370</t>
  </si>
  <si>
    <t>14,140</t>
  </si>
  <si>
    <t>13,003</t>
  </si>
  <si>
    <t>12,421</t>
  </si>
  <si>
    <t>12,669</t>
  </si>
  <si>
    <t>57.6%</t>
  </si>
  <si>
    <t>14,668</t>
  </si>
  <si>
    <t>9,309</t>
  </si>
  <si>
    <t>4,196</t>
  </si>
  <si>
    <t>810</t>
  </si>
  <si>
    <t>-40.4%</t>
  </si>
  <si>
    <t>170</t>
  </si>
  <si>
    <t>285</t>
  </si>
  <si>
    <t>453</t>
  </si>
  <si>
    <t>1,139</t>
  </si>
  <si>
    <t>1,515</t>
  </si>
  <si>
    <t>2,163</t>
  </si>
  <si>
    <t>2,685</t>
  </si>
  <si>
    <t>3,355</t>
  </si>
  <si>
    <t>6.3%</t>
  </si>
  <si>
    <t>14,200</t>
  </si>
  <si>
    <t>13,358</t>
  </si>
  <si>
    <t>12,122</t>
  </si>
  <si>
    <t>12,570</t>
  </si>
  <si>
    <t>12,963</t>
  </si>
  <si>
    <t>11,924</t>
  </si>
  <si>
    <t>11,597</t>
  </si>
  <si>
    <t>8,484</t>
  </si>
  <si>
    <t>5,603</t>
  </si>
  <si>
    <t>-29.7%</t>
  </si>
  <si>
    <t>1,595</t>
  </si>
  <si>
    <t>2,950</t>
  </si>
  <si>
    <t>4,315</t>
  </si>
  <si>
    <t>5,921</t>
  </si>
  <si>
    <t>7,327</t>
  </si>
  <si>
    <t>9,874</t>
  </si>
  <si>
    <t>12,348</t>
  </si>
  <si>
    <t>15,038</t>
  </si>
  <si>
    <t>-31.2%</t>
  </si>
  <si>
    <t>225</t>
  </si>
  <si>
    <t>478</t>
  </si>
  <si>
    <t>796</t>
  </si>
  <si>
    <t>924</t>
  </si>
  <si>
    <t>1,240</t>
  </si>
  <si>
    <t>1,082</t>
  </si>
  <si>
    <t>933</t>
  </si>
  <si>
    <t>93.8%</t>
  </si>
  <si>
    <t>4,222</t>
  </si>
  <si>
    <t>2,179</t>
  </si>
  <si>
    <t>1,075</t>
  </si>
  <si>
    <t>114</t>
  </si>
  <si>
    <t>10.1%</t>
  </si>
  <si>
    <t>54,680</t>
  </si>
  <si>
    <t>49,685</t>
  </si>
  <si>
    <t>41,216</t>
  </si>
  <si>
    <t>39,394</t>
  </si>
  <si>
    <t>37,794</t>
  </si>
  <si>
    <t>34,166</t>
  </si>
  <si>
    <t>34,962</t>
  </si>
  <si>
    <t>34,210</t>
  </si>
  <si>
    <t>34,810</t>
  </si>
  <si>
    <t>10,129</t>
  </si>
  <si>
    <t>9,366</t>
  </si>
  <si>
    <t>7,069</t>
  </si>
  <si>
    <t>6,197</t>
  </si>
  <si>
    <t>4,063</t>
  </si>
  <si>
    <t>1,814</t>
  </si>
  <si>
    <t>0.6%</t>
  </si>
  <si>
    <t>16,509</t>
  </si>
  <si>
    <t>16,417</t>
  </si>
  <si>
    <t>16,393</t>
  </si>
  <si>
    <t>16,143</t>
  </si>
  <si>
    <t>14,995</t>
  </si>
  <si>
    <t>12,720</t>
  </si>
  <si>
    <t>12,110</t>
  </si>
  <si>
    <t>11,825</t>
  </si>
  <si>
    <t>11,441</t>
  </si>
  <si>
    <t>7,261</t>
  </si>
  <si>
    <t>3,272</t>
  </si>
  <si>
    <t>-40.5%</t>
  </si>
  <si>
    <t>156</t>
  </si>
  <si>
    <t>416</t>
  </si>
  <si>
    <t>1,048</t>
  </si>
  <si>
    <t>1,392</t>
  </si>
  <si>
    <t>1,988</t>
  </si>
  <si>
    <t>2,467</t>
  </si>
  <si>
    <t>3,083</t>
  </si>
  <si>
    <t>4.8%</t>
  </si>
  <si>
    <t>11,404</t>
  </si>
  <si>
    <t>10,882</t>
  </si>
  <si>
    <t>10,095</t>
  </si>
  <si>
    <t>10,691</t>
  </si>
  <si>
    <t>11,212</t>
  </si>
  <si>
    <t>10,502</t>
  </si>
  <si>
    <t>10,427</t>
  </si>
  <si>
    <t>7,641</t>
  </si>
  <si>
    <t>5,050</t>
  </si>
  <si>
    <t>-31.0%</t>
  </si>
  <si>
    <t>2,042</t>
  </si>
  <si>
    <t>2,670</t>
  </si>
  <si>
    <t>3,925</t>
  </si>
  <si>
    <t>5,445</t>
  </si>
  <si>
    <t>6,785</t>
  </si>
  <si>
    <t>9,200</t>
  </si>
  <si>
    <t>11,494</t>
  </si>
  <si>
    <t>13,980</t>
  </si>
  <si>
    <t>-31.1%</t>
  </si>
  <si>
    <t>447</t>
  </si>
  <si>
    <t>744</t>
  </si>
  <si>
    <t>1,159</t>
  </si>
  <si>
    <t>3,293</t>
  </si>
  <si>
    <t>1,699</t>
  </si>
  <si>
    <t>839</t>
  </si>
  <si>
    <t>493</t>
  </si>
  <si>
    <t>287</t>
  </si>
  <si>
    <t>89</t>
  </si>
  <si>
    <t>DAS Table 3: Number of Debt Payment Programmes (DPPs) under the Debt Arrangement Scheme (DAS) by outcome, duration and length of survival [p][note 1][note 13]</t>
  </si>
  <si>
    <t>Financial year of the approval date</t>
  </si>
  <si>
    <t>Median expected duration for live DPPs (years)</t>
  </si>
  <si>
    <t>Median actual duration for completed DPPs (years)</t>
  </si>
  <si>
    <t>0.3</t>
  </si>
  <si>
    <t>1.7</t>
  </si>
  <si>
    <t>2.4</t>
  </si>
  <si>
    <t>3.9</t>
  </si>
  <si>
    <t>0.4</t>
  </si>
  <si>
    <t>0.7</t>
  </si>
  <si>
    <t>1.3</t>
  </si>
  <si>
    <t>1.5</t>
  </si>
  <si>
    <t>1.4</t>
  </si>
  <si>
    <t>460</t>
  </si>
  <si>
    <t>535</t>
  </si>
  <si>
    <t>668</t>
  </si>
  <si>
    <t>197</t>
  </si>
  <si>
    <t>922</t>
  </si>
  <si>
    <t>804</t>
  </si>
  <si>
    <t>798</t>
  </si>
  <si>
    <t>802</t>
  </si>
  <si>
    <t>823</t>
  </si>
  <si>
    <t>873</t>
  </si>
  <si>
    <t>of which outcome: Live as percentage of all approved DPPs</t>
  </si>
  <si>
    <t>of which outcome: Completed as percentage of all approved DPPs</t>
  </si>
  <si>
    <t>of which outcome: Revoked as percentage of all approved DPPs</t>
  </si>
  <si>
    <t>of which: Survived for one year</t>
  </si>
  <si>
    <t>of which: Survived for two years</t>
  </si>
  <si>
    <t>of which: Survived for three years</t>
  </si>
  <si>
    <t>of which: Survived for four years</t>
  </si>
  <si>
    <t>of which: Survived for five years</t>
  </si>
  <si>
    <t>of which: Remains survived so far</t>
  </si>
  <si>
    <t>of which: One-year survival rate</t>
  </si>
  <si>
    <t>of which: Two-year survival rate</t>
  </si>
  <si>
    <t>of which: Three-year survival rate</t>
  </si>
  <si>
    <t>of which: Four-year survival rate</t>
  </si>
  <si>
    <t>of which: Five-year survival rate</t>
  </si>
  <si>
    <t>of which: Overall survival rate</t>
  </si>
  <si>
    <t>of which: Revoked within one year</t>
  </si>
  <si>
    <t>709</t>
  </si>
  <si>
    <t>378</t>
  </si>
  <si>
    <t>of which: Revoked within two years</t>
  </si>
  <si>
    <t>865</t>
  </si>
  <si>
    <t>786</t>
  </si>
  <si>
    <t>475</t>
  </si>
  <si>
    <t>560</t>
  </si>
  <si>
    <t>of which: Revoked within three years</t>
  </si>
  <si>
    <t>971</t>
  </si>
  <si>
    <t>747</t>
  </si>
  <si>
    <t>656</t>
  </si>
  <si>
    <t>663</t>
  </si>
  <si>
    <t>of which: Revoked within four years</t>
  </si>
  <si>
    <t>732</t>
  </si>
  <si>
    <t>764</t>
  </si>
  <si>
    <t>of which: Revoked within five years</t>
  </si>
  <si>
    <t>916</t>
  </si>
  <si>
    <t>835</t>
  </si>
  <si>
    <t>of which: Percentage of DPPs revoked within one year</t>
  </si>
  <si>
    <t>of which: Percentage of DPPs revoked within two years</t>
  </si>
  <si>
    <t>of which: Percentage of DPPs revoked within three years</t>
  </si>
  <si>
    <t>of which: Percentage of DPPs revoked within four years</t>
  </si>
  <si>
    <t>of which: Percentage of DPPs revoked within five years</t>
  </si>
  <si>
    <t xml:space="preserve"> 5.1</t>
  </si>
  <si>
    <t xml:space="preserve"> 5.5</t>
  </si>
  <si>
    <t xml:space="preserve"> 6.1</t>
  </si>
  <si>
    <t xml:space="preserve"> 6.9</t>
  </si>
  <si>
    <t xml:space="preserve"> 7.3</t>
  </si>
  <si>
    <t xml:space="preserve"> 8.3</t>
  </si>
  <si>
    <t xml:space="preserve"> 8.6</t>
  </si>
  <si>
    <t xml:space="preserve"> 9.2</t>
  </si>
  <si>
    <t xml:space="preserve"> 9.8</t>
  </si>
  <si>
    <t>10.4</t>
  </si>
  <si>
    <t>11.2</t>
  </si>
  <si>
    <t>1.1</t>
  </si>
  <si>
    <t>1.8</t>
  </si>
  <si>
    <t>3.0</t>
  </si>
  <si>
    <t>3.5</t>
  </si>
  <si>
    <t>4.0</t>
  </si>
  <si>
    <t>4.4</t>
  </si>
  <si>
    <t>4.7</t>
  </si>
  <si>
    <t>5.0</t>
  </si>
  <si>
    <t>5.1</t>
  </si>
  <si>
    <t>Median actual duration for revocation DPPs (years)</t>
  </si>
  <si>
    <t>1.0</t>
  </si>
  <si>
    <t>1.2</t>
  </si>
  <si>
    <t>2.0</t>
  </si>
  <si>
    <t>-3.1%</t>
  </si>
  <si>
    <t>4,893</t>
  </si>
  <si>
    <t>4,306</t>
  </si>
  <si>
    <t>3,249</t>
  </si>
  <si>
    <t>1,634</t>
  </si>
  <si>
    <t>1,175</t>
  </si>
  <si>
    <t>738</t>
  </si>
  <si>
    <t>87.5%</t>
  </si>
  <si>
    <t>140</t>
  </si>
  <si>
    <t>401</t>
  </si>
  <si>
    <t>684</t>
  </si>
  <si>
    <t>871</t>
  </si>
  <si>
    <t>927</t>
  </si>
  <si>
    <t>995</t>
  </si>
  <si>
    <t>1,035</t>
  </si>
  <si>
    <t>984</t>
  </si>
  <si>
    <t>61.5%</t>
  </si>
  <si>
    <t>365</t>
  </si>
  <si>
    <t>226</t>
  </si>
  <si>
    <t>1,297</t>
  </si>
  <si>
    <t>1,465</t>
  </si>
  <si>
    <t>1,172</t>
  </si>
  <si>
    <t>878</t>
  </si>
  <si>
    <t>862</t>
  </si>
  <si>
    <t>858</t>
  </si>
  <si>
    <t>93%</t>
  </si>
  <si>
    <t>95%</t>
  </si>
  <si>
    <t>82%</t>
  </si>
  <si>
    <t>66%</t>
  </si>
  <si>
    <t>52%</t>
  </si>
  <si>
    <t>44%</t>
  </si>
  <si>
    <t>38%</t>
  </si>
  <si>
    <t>29%</t>
  </si>
  <si>
    <t>15%</t>
  </si>
  <si>
    <t>8%</t>
  </si>
  <si>
    <t>1%</t>
  </si>
  <si>
    <t>0%</t>
  </si>
  <si>
    <t>31%</t>
  </si>
  <si>
    <t>36%</t>
  </si>
  <si>
    <t>43%</t>
  </si>
  <si>
    <t>46%</t>
  </si>
  <si>
    <t>48%</t>
  </si>
  <si>
    <t>7%</t>
  </si>
  <si>
    <t>16%</t>
  </si>
  <si>
    <t>33%</t>
  </si>
  <si>
    <t>32%</t>
  </si>
  <si>
    <t>35%</t>
  </si>
  <si>
    <t>37%</t>
  </si>
  <si>
    <t>4,604</t>
  </si>
  <si>
    <t>4,689</t>
  </si>
  <si>
    <t>4,320</t>
  </si>
  <si>
    <t>3,780</t>
  </si>
  <si>
    <t>3,316</t>
  </si>
  <si>
    <t>2,907</t>
  </si>
  <si>
    <t>2,230</t>
  </si>
  <si>
    <t>1,936</t>
  </si>
  <si>
    <t>1,937</t>
  </si>
  <si>
    <t>1,715</t>
  </si>
  <si>
    <t>4,181</t>
  </si>
  <si>
    <t>3,829</t>
  </si>
  <si>
    <t>3,359</t>
  </si>
  <si>
    <t>2,891</t>
  </si>
  <si>
    <t>2,624</t>
  </si>
  <si>
    <t>2,068</t>
  </si>
  <si>
    <t>1,732</t>
  </si>
  <si>
    <t>1,696</t>
  </si>
  <si>
    <t>1,482</t>
  </si>
  <si>
    <t>3,506</t>
  </si>
  <si>
    <t>3,113</t>
  </si>
  <si>
    <t>2,705</t>
  </si>
  <si>
    <t>2,383</t>
  </si>
  <si>
    <t>1,921</t>
  </si>
  <si>
    <t>1,658</t>
  </si>
  <si>
    <t>1,568</t>
  </si>
  <si>
    <t>1,342</t>
  </si>
  <si>
    <t>2,935</t>
  </si>
  <si>
    <t>2,552</t>
  </si>
  <si>
    <t>2,247</t>
  </si>
  <si>
    <t>1,777</t>
  </si>
  <si>
    <t>1,582</t>
  </si>
  <si>
    <t>1,523</t>
  </si>
  <si>
    <t>1,278</t>
  </si>
  <si>
    <t>2,457</t>
  </si>
  <si>
    <t>2,170</t>
  </si>
  <si>
    <t>1,708</t>
  </si>
  <si>
    <t>1,521</t>
  </si>
  <si>
    <t>1,246</t>
  </si>
  <si>
    <t>4,923</t>
  </si>
  <si>
    <t>4,335</t>
  </si>
  <si>
    <t>4,021</t>
  </si>
  <si>
    <t>3,399</t>
  </si>
  <si>
    <t>2,879</t>
  </si>
  <si>
    <t>2,427</t>
  </si>
  <si>
    <t>2,097</t>
  </si>
  <si>
    <t>1,642</t>
  </si>
  <si>
    <t>1,364</t>
  </si>
  <si>
    <t>1,143</t>
  </si>
  <si>
    <t>87%</t>
  </si>
  <si>
    <t>89%</t>
  </si>
  <si>
    <t>84%</t>
  </si>
  <si>
    <t>90%</t>
  </si>
  <si>
    <t>88%</t>
  </si>
  <si>
    <t>79%</t>
  </si>
  <si>
    <t>77%</t>
  </si>
  <si>
    <t>75%</t>
  </si>
  <si>
    <t>81%</t>
  </si>
  <si>
    <t>76%</t>
  </si>
  <si>
    <t>71%</t>
  </si>
  <si>
    <t>69%</t>
  </si>
  <si>
    <t>74%</t>
  </si>
  <si>
    <t>72%</t>
  </si>
  <si>
    <t>70%</t>
  </si>
  <si>
    <t>65%</t>
  </si>
  <si>
    <t>68%</t>
  </si>
  <si>
    <t>63%</t>
  </si>
  <si>
    <t>67%</t>
  </si>
  <si>
    <t>64%</t>
  </si>
  <si>
    <t>62%</t>
  </si>
  <si>
    <t>56%</t>
  </si>
  <si>
    <t>688</t>
  </si>
  <si>
    <t>589</t>
  </si>
  <si>
    <t>627</t>
  </si>
  <si>
    <t>957</t>
  </si>
  <si>
    <t>1,118</t>
  </si>
  <si>
    <t>1,130</t>
  </si>
  <si>
    <t>1,257</t>
  </si>
  <si>
    <t>1,441</t>
  </si>
  <si>
    <t>1,548</t>
  </si>
  <si>
    <t>1,554</t>
  </si>
  <si>
    <t>1,610</t>
  </si>
  <si>
    <t>1,220</t>
  </si>
  <si>
    <t>960</t>
  </si>
  <si>
    <t>11%</t>
  </si>
  <si>
    <t>12%</t>
  </si>
  <si>
    <t>21%</t>
  </si>
  <si>
    <t>23%</t>
  </si>
  <si>
    <t>25%</t>
  </si>
  <si>
    <t>19%</t>
  </si>
  <si>
    <t>27%</t>
  </si>
  <si>
    <t>28%</t>
  </si>
  <si>
    <t>30%</t>
  </si>
  <si>
    <t>34%</t>
  </si>
  <si>
    <t>39%</t>
  </si>
  <si>
    <t>DAS Table 4: Summary of statistics on applications to vary and revoke a Debt Payment Programmes by financial year and application outcome [p][note 1][note 14][note 15]</t>
  </si>
  <si>
    <t>Financial year of the decision date</t>
  </si>
  <si>
    <t>Applications to vary a DPP</t>
  </si>
  <si>
    <t>of which: Approved - Standard variation</t>
  </si>
  <si>
    <t>of which: Approved - Crisis payment break</t>
  </si>
  <si>
    <t>912</t>
  </si>
  <si>
    <t>of which: Rejected</t>
  </si>
  <si>
    <t>180</t>
  </si>
  <si>
    <t>149</t>
  </si>
  <si>
    <t>Applications to revoke a DPP</t>
  </si>
  <si>
    <t>of which: Approved</t>
  </si>
  <si>
    <t>642</t>
  </si>
  <si>
    <t>781</t>
  </si>
  <si>
    <t>908</t>
  </si>
  <si>
    <t>664</t>
  </si>
  <si>
    <t>811</t>
  </si>
  <si>
    <t>897</t>
  </si>
  <si>
    <t>28.3%</t>
  </si>
  <si>
    <t>14,554</t>
  </si>
  <si>
    <t>11,345</t>
  </si>
  <si>
    <t>10,768</t>
  </si>
  <si>
    <t>8,523</t>
  </si>
  <si>
    <t>8,928</t>
  </si>
  <si>
    <t>7,444</t>
  </si>
  <si>
    <t>3,931</t>
  </si>
  <si>
    <t>2,522</t>
  </si>
  <si>
    <t>2,469</t>
  </si>
  <si>
    <t>2,477</t>
  </si>
  <si>
    <t>3,004</t>
  </si>
  <si>
    <t>33.5%</t>
  </si>
  <si>
    <t>9,339</t>
  </si>
  <si>
    <t>6,994</t>
  </si>
  <si>
    <t>6,732</t>
  </si>
  <si>
    <t>5,032</t>
  </si>
  <si>
    <t>6,241</t>
  </si>
  <si>
    <t>4,495</t>
  </si>
  <si>
    <t>2,924</t>
  </si>
  <si>
    <t>2,424</t>
  </si>
  <si>
    <t>2,328</t>
  </si>
  <si>
    <t>2,885</t>
  </si>
  <si>
    <t>20.4%</t>
  </si>
  <si>
    <t>5,070</t>
  </si>
  <si>
    <t>4,212</t>
  </si>
  <si>
    <t>3,880</t>
  </si>
  <si>
    <t>3,311</t>
  </si>
  <si>
    <t>2,531</t>
  </si>
  <si>
    <t>2,876</t>
  </si>
  <si>
    <t>4.3%</t>
  </si>
  <si>
    <t>145</t>
  </si>
  <si>
    <t>16.6%</t>
  </si>
  <si>
    <t>4,400</t>
  </si>
  <si>
    <t>3,774</t>
  </si>
  <si>
    <t>2,919</t>
  </si>
  <si>
    <t>2,602</t>
  </si>
  <si>
    <t>2,490</t>
  </si>
  <si>
    <t>1,284</t>
  </si>
  <si>
    <t>1,445</t>
  </si>
  <si>
    <t>2,047</t>
  </si>
  <si>
    <t>2,007</t>
  </si>
  <si>
    <t>2,480</t>
  </si>
  <si>
    <t>2,625</t>
  </si>
  <si>
    <t>1,583</t>
  </si>
  <si>
    <t>1,196</t>
  </si>
  <si>
    <t>1,709</t>
  </si>
  <si>
    <t>16.3%</t>
  </si>
  <si>
    <t>2,285</t>
  </si>
  <si>
    <t>1,965</t>
  </si>
  <si>
    <t>1,316</t>
  </si>
  <si>
    <t>1,019</t>
  </si>
  <si>
    <t>Corporate Table 1: Number of corporate insolvencies and members' voluntary liquidations by financial year and type of insolvency processes [p][note 16]</t>
  </si>
  <si>
    <t>Financial year of the receipt date</t>
  </si>
  <si>
    <t>Number of corporate insolvencies</t>
  </si>
  <si>
    <t>854</t>
  </si>
  <si>
    <t>948</t>
  </si>
  <si>
    <t>967</t>
  </si>
  <si>
    <t>846</t>
  </si>
  <si>
    <t>902</t>
  </si>
  <si>
    <t>of which: Receiverships</t>
  </si>
  <si>
    <t>of which: Compulsory liquidations</t>
  </si>
  <si>
    <t>446</t>
  </si>
  <si>
    <t>340</t>
  </si>
  <si>
    <t>154</t>
  </si>
  <si>
    <t>172</t>
  </si>
  <si>
    <t>618</t>
  </si>
  <si>
    <t>601</t>
  </si>
  <si>
    <t>558</t>
  </si>
  <si>
    <t>596</t>
  </si>
  <si>
    <t>of which: Creditors' voluntary liquidations</t>
  </si>
  <si>
    <t>722</t>
  </si>
  <si>
    <t>792</t>
  </si>
  <si>
    <t>329</t>
  </si>
  <si>
    <t>335</t>
  </si>
  <si>
    <t>283</t>
  </si>
  <si>
    <t>Members' voluntary liquidations</t>
  </si>
  <si>
    <t>515</t>
  </si>
  <si>
    <t>717</t>
  </si>
  <si>
    <t>879</t>
  </si>
  <si>
    <t>705</t>
  </si>
  <si>
    <t>507</t>
  </si>
  <si>
    <t>533</t>
  </si>
  <si>
    <t>597</t>
  </si>
  <si>
    <t>3.7%</t>
  </si>
  <si>
    <t>1,219</t>
  </si>
  <si>
    <t>1,168</t>
  </si>
  <si>
    <t>17.2%</t>
  </si>
  <si>
    <t>566</t>
  </si>
  <si>
    <t>483</t>
  </si>
  <si>
    <t>692</t>
  </si>
  <si>
    <t>-23.8%</t>
  </si>
  <si>
    <t>487</t>
  </si>
  <si>
    <t>639</t>
  </si>
  <si>
    <t>Local Authority Table 1: Personal insolvencies and rate per 10,000 adult (16+) population by local authority [p][note 17]</t>
  </si>
  <si>
    <t>This worksheet contains two tables presented next to each other horizontally with one blank column (Column I, or the 9th column) in between each table. Table 1a refers to count data and Table 1b refers to the rate data. The title and some cells within the table refer to notes which can be found on the notes worksheet.</t>
  </si>
  <si>
    <t>Some shorthand is used in this table: [z] = not applicable.  See the notes worksheet for further details.</t>
  </si>
  <si>
    <t>Local Authority</t>
  </si>
  <si>
    <t>Aberdeen City</t>
  </si>
  <si>
    <t>397</t>
  </si>
  <si>
    <t>347</t>
  </si>
  <si>
    <t>316</t>
  </si>
  <si>
    <t>602</t>
  </si>
  <si>
    <t>484</t>
  </si>
  <si>
    <t>354</t>
  </si>
  <si>
    <t>Aberdeenshire</t>
  </si>
  <si>
    <t>330</t>
  </si>
  <si>
    <t>319</t>
  </si>
  <si>
    <t>547</t>
  </si>
  <si>
    <t>465</t>
  </si>
  <si>
    <t>420</t>
  </si>
  <si>
    <t>350</t>
  </si>
  <si>
    <t>Angus</t>
  </si>
  <si>
    <t>187</t>
  </si>
  <si>
    <t>184</t>
  </si>
  <si>
    <t>301</t>
  </si>
  <si>
    <t>261</t>
  </si>
  <si>
    <t>183</t>
  </si>
  <si>
    <t>Argyll and Bute</t>
  </si>
  <si>
    <t>99</t>
  </si>
  <si>
    <t>167</t>
  </si>
  <si>
    <t>148</t>
  </si>
  <si>
    <t>123</t>
  </si>
  <si>
    <t>City of Edinburgh</t>
  </si>
  <si>
    <t>505</t>
  </si>
  <si>
    <t>469</t>
  </si>
  <si>
    <t>812</t>
  </si>
  <si>
    <t>697</t>
  </si>
  <si>
    <t>617</t>
  </si>
  <si>
    <t>Clackmannanshire</t>
  </si>
  <si>
    <t>83</t>
  </si>
  <si>
    <t>85</t>
  </si>
  <si>
    <t>Dumfries and Galloway</t>
  </si>
  <si>
    <t>222</t>
  </si>
  <si>
    <t>Dundee City</t>
  </si>
  <si>
    <t>252</t>
  </si>
  <si>
    <t>504</t>
  </si>
  <si>
    <t>518</t>
  </si>
  <si>
    <t>450</t>
  </si>
  <si>
    <t>303</t>
  </si>
  <si>
    <t>East Ayrshire</t>
  </si>
  <si>
    <t>191</t>
  </si>
  <si>
    <t>318</t>
  </si>
  <si>
    <t>274</t>
  </si>
  <si>
    <t>199</t>
  </si>
  <si>
    <t>East Dunbartonshire</t>
  </si>
  <si>
    <t>146</t>
  </si>
  <si>
    <t>East Lothian</t>
  </si>
  <si>
    <t>East Renfrewshire</t>
  </si>
  <si>
    <t>143</t>
  </si>
  <si>
    <t>112</t>
  </si>
  <si>
    <t>Falkirk</t>
  </si>
  <si>
    <t>286</t>
  </si>
  <si>
    <t>269</t>
  </si>
  <si>
    <t>402</t>
  </si>
  <si>
    <t>366</t>
  </si>
  <si>
    <t>Fife</t>
  </si>
  <si>
    <t>615</t>
  </si>
  <si>
    <t>629</t>
  </si>
  <si>
    <t>682</t>
  </si>
  <si>
    <t>646</t>
  </si>
  <si>
    <t>874</t>
  </si>
  <si>
    <t>771</t>
  </si>
  <si>
    <t>Glasgow City</t>
  </si>
  <si>
    <t>800</t>
  </si>
  <si>
    <t>817</t>
  </si>
  <si>
    <t>752</t>
  </si>
  <si>
    <t>965</t>
  </si>
  <si>
    <t>Highland</t>
  </si>
  <si>
    <t>390</t>
  </si>
  <si>
    <t>563</t>
  </si>
  <si>
    <t>Inverclyde</t>
  </si>
  <si>
    <t>126</t>
  </si>
  <si>
    <t>105</t>
  </si>
  <si>
    <t>Midlothian</t>
  </si>
  <si>
    <t>157</t>
  </si>
  <si>
    <t>159</t>
  </si>
  <si>
    <t>234</t>
  </si>
  <si>
    <t>Moray</t>
  </si>
  <si>
    <t>134</t>
  </si>
  <si>
    <t>151</t>
  </si>
  <si>
    <t>230</t>
  </si>
  <si>
    <t>204</t>
  </si>
  <si>
    <t>Na h-Eileanan Siar</t>
  </si>
  <si>
    <t>North Ayrshire</t>
  </si>
  <si>
    <t>246</t>
  </si>
  <si>
    <t>257</t>
  </si>
  <si>
    <t>398</t>
  </si>
  <si>
    <t>North Lanarkshire</t>
  </si>
  <si>
    <t>643</t>
  </si>
  <si>
    <t>604</t>
  </si>
  <si>
    <t>586</t>
  </si>
  <si>
    <t>Orkney Islands</t>
  </si>
  <si>
    <t>Perth and Kinross</t>
  </si>
  <si>
    <t>202</t>
  </si>
  <si>
    <t>Renfrewshire</t>
  </si>
  <si>
    <t>244</t>
  </si>
  <si>
    <t>239</t>
  </si>
  <si>
    <t>228</t>
  </si>
  <si>
    <t>509</t>
  </si>
  <si>
    <t>430</t>
  </si>
  <si>
    <t>373</t>
  </si>
  <si>
    <t>Scottish Borders</t>
  </si>
  <si>
    <t>Shetland Islands</t>
  </si>
  <si>
    <t>South Ayrshire</t>
  </si>
  <si>
    <t>165</t>
  </si>
  <si>
    <t>155</t>
  </si>
  <si>
    <t>217</t>
  </si>
  <si>
    <t>227</t>
  </si>
  <si>
    <t>South Lanarkshire</t>
  </si>
  <si>
    <t>598</t>
  </si>
  <si>
    <t>491</t>
  </si>
  <si>
    <t>888</t>
  </si>
  <si>
    <t>935</t>
  </si>
  <si>
    <t>662</t>
  </si>
  <si>
    <t>652</t>
  </si>
  <si>
    <t>674</t>
  </si>
  <si>
    <t>Stirling</t>
  </si>
  <si>
    <t>94</t>
  </si>
  <si>
    <t>West Dunbartonshire</t>
  </si>
  <si>
    <t>276</t>
  </si>
  <si>
    <t>240</t>
  </si>
  <si>
    <t>West Lothian</t>
  </si>
  <si>
    <t>395</t>
  </si>
  <si>
    <t>374</t>
  </si>
  <si>
    <t>334</t>
  </si>
  <si>
    <t>616</t>
  </si>
  <si>
    <t>537</t>
  </si>
  <si>
    <t>473</t>
  </si>
  <si>
    <t>Unknown</t>
  </si>
  <si>
    <t>Scotland</t>
  </si>
  <si>
    <t>5.6%</t>
  </si>
  <si>
    <t>322</t>
  </si>
  <si>
    <t>6.6%</t>
  </si>
  <si>
    <t>324</t>
  </si>
  <si>
    <t>304</t>
  </si>
  <si>
    <t>-17.4%</t>
  </si>
  <si>
    <t>218</t>
  </si>
  <si>
    <t>6.2%</t>
  </si>
  <si>
    <t>8.2%</t>
  </si>
  <si>
    <t>502</t>
  </si>
  <si>
    <t>464</t>
  </si>
  <si>
    <t>-2.9%</t>
  </si>
  <si>
    <t>66</t>
  </si>
  <si>
    <t>-18.9%</t>
  </si>
  <si>
    <t>169</t>
  </si>
  <si>
    <t>208</t>
  </si>
  <si>
    <t>11.8%</t>
  </si>
  <si>
    <t>-5.5%</t>
  </si>
  <si>
    <t>86</t>
  </si>
  <si>
    <t>-0.6%</t>
  </si>
  <si>
    <t>-5.9%</t>
  </si>
  <si>
    <t>258</t>
  </si>
  <si>
    <t>4.2%</t>
  </si>
  <si>
    <t>573</t>
  </si>
  <si>
    <t>550</t>
  </si>
  <si>
    <t>1,052</t>
  </si>
  <si>
    <t>716</t>
  </si>
  <si>
    <t>712</t>
  </si>
  <si>
    <t>1,494</t>
  </si>
  <si>
    <t>1,216</t>
  </si>
  <si>
    <t>1,078</t>
  </si>
  <si>
    <t>5.2%</t>
  </si>
  <si>
    <t>-7.0%</t>
  </si>
  <si>
    <t>142</t>
  </si>
  <si>
    <t>33.3%</t>
  </si>
  <si>
    <t>7.0%</t>
  </si>
  <si>
    <t>215</t>
  </si>
  <si>
    <t>-2.3%</t>
  </si>
  <si>
    <t>608</t>
  </si>
  <si>
    <t>1,015</t>
  </si>
  <si>
    <t>1,009</t>
  </si>
  <si>
    <t>-22.7%</t>
  </si>
  <si>
    <t>23.4%</t>
  </si>
  <si>
    <t>295</t>
  </si>
  <si>
    <t>0.7%</t>
  </si>
  <si>
    <t>150</t>
  </si>
  <si>
    <t>-11.1%</t>
  </si>
  <si>
    <t>-9.7%</t>
  </si>
  <si>
    <t>9.7%</t>
  </si>
  <si>
    <t>544</t>
  </si>
  <si>
    <t>496</t>
  </si>
  <si>
    <t>56.3%</t>
  </si>
  <si>
    <t>17.7%</t>
  </si>
  <si>
    <t>-11.0%</t>
  </si>
  <si>
    <t>2.5%</t>
  </si>
  <si>
    <t>7572</t>
  </si>
  <si>
    <t>7386</t>
  </si>
  <si>
    <t>8,082</t>
  </si>
  <si>
    <t>8,001</t>
  </si>
  <si>
    <t>7,769</t>
  </si>
  <si>
    <t>7,594</t>
  </si>
  <si>
    <t>13,491</t>
  </si>
  <si>
    <t>12,788</t>
  </si>
  <si>
    <t>10,602</t>
  </si>
  <si>
    <t>10,032</t>
  </si>
  <si>
    <t>8,474</t>
  </si>
  <si>
    <t>Annual change</t>
  </si>
  <si>
    <t>-4</t>
  </si>
  <si>
    <t>-3</t>
  </si>
  <si>
    <t>Local Authority Table 2: Awards of bankruptcy and rate per 10,000 adult (16+) population by local authority [p][note 17]</t>
  </si>
  <si>
    <t>This worksheet contains two tables presented next to each other horizontally with one blank column (Column I, or the 9th column) in between each table. Table 2a refers to count data and Table 2b refers to the rate data. The title and some cells within the table refer to notes which can be found on the notes worksheet.</t>
  </si>
  <si>
    <t>118</t>
  </si>
  <si>
    <t>109</t>
  </si>
  <si>
    <t>59</t>
  </si>
  <si>
    <t>141</t>
  </si>
  <si>
    <t>97</t>
  </si>
  <si>
    <t>138</t>
  </si>
  <si>
    <t>52</t>
  </si>
  <si>
    <t>175</t>
  </si>
  <si>
    <t>185</t>
  </si>
  <si>
    <t>181</t>
  </si>
  <si>
    <t>458</t>
  </si>
  <si>
    <t>443</t>
  </si>
  <si>
    <t>383</t>
  </si>
  <si>
    <t>161</t>
  </si>
  <si>
    <t>260</t>
  </si>
  <si>
    <t>67</t>
  </si>
  <si>
    <t>289</t>
  </si>
  <si>
    <t>284</t>
  </si>
  <si>
    <t>328</t>
  </si>
  <si>
    <t>264</t>
  </si>
  <si>
    <t>29.5%</t>
  </si>
  <si>
    <t>19.8%</t>
  </si>
  <si>
    <t>-8.1%</t>
  </si>
  <si>
    <t>28.1%</t>
  </si>
  <si>
    <t>21.0%</t>
  </si>
  <si>
    <t>213</t>
  </si>
  <si>
    <t>88.9%</t>
  </si>
  <si>
    <t>7.3%</t>
  </si>
  <si>
    <t>54.3%</t>
  </si>
  <si>
    <t>59.1%</t>
  </si>
  <si>
    <t>35.1%</t>
  </si>
  <si>
    <t>-16.2%</t>
  </si>
  <si>
    <t>13.9%</t>
  </si>
  <si>
    <t>29.9%</t>
  </si>
  <si>
    <t>17.4%</t>
  </si>
  <si>
    <t>-3.2%</t>
  </si>
  <si>
    <t>-10.9%</t>
  </si>
  <si>
    <t>25.5%</t>
  </si>
  <si>
    <t>27.5%</t>
  </si>
  <si>
    <t>8.9%</t>
  </si>
  <si>
    <t>52.0%</t>
  </si>
  <si>
    <t>50.0%</t>
  </si>
  <si>
    <t>-12.1%</t>
  </si>
  <si>
    <t>60.0%</t>
  </si>
  <si>
    <t>32.4%</t>
  </si>
  <si>
    <t>32.2%</t>
  </si>
  <si>
    <t>108.3%</t>
  </si>
  <si>
    <t>35.3%</t>
  </si>
  <si>
    <t>-19.0%</t>
  </si>
  <si>
    <t>19.2%</t>
  </si>
  <si>
    <t>2940</t>
  </si>
  <si>
    <t>2467</t>
  </si>
  <si>
    <t>Local Authority Table 3: Protected trust deeds (PTDs) registered and rate per 10,000 adult (16+) population by local authority [p][note 17]</t>
  </si>
  <si>
    <t>This worksheet contains two tables presented next to each other horizontally with one blank column  (Column I, or the 9th column) in between each table. Table 3a refers to count data and Table 3b refers to the rate data. The title and some cells within the table refer to notes which can be found on the notes worksheet.</t>
  </si>
  <si>
    <t>279</t>
  </si>
  <si>
    <t>392</t>
  </si>
  <si>
    <t>314</t>
  </si>
  <si>
    <t>236</t>
  </si>
  <si>
    <t>370</t>
  </si>
  <si>
    <t>271</t>
  </si>
  <si>
    <t>122</t>
  </si>
  <si>
    <t>292</t>
  </si>
  <si>
    <t>64</t>
  </si>
  <si>
    <t>412</t>
  </si>
  <si>
    <t>444</t>
  </si>
  <si>
    <t>463</t>
  </si>
  <si>
    <t>413</t>
  </si>
  <si>
    <t>619</t>
  </si>
  <si>
    <t>591</t>
  </si>
  <si>
    <t>588</t>
  </si>
  <si>
    <t>998</t>
  </si>
  <si>
    <t>833</t>
  </si>
  <si>
    <t>221</t>
  </si>
  <si>
    <t>229</t>
  </si>
  <si>
    <t>174</t>
  </si>
  <si>
    <t>173</t>
  </si>
  <si>
    <t>266</t>
  </si>
  <si>
    <t>467</t>
  </si>
  <si>
    <t>423</t>
  </si>
  <si>
    <t>720</t>
  </si>
  <si>
    <t>441</t>
  </si>
  <si>
    <t>360</t>
  </si>
  <si>
    <t>384</t>
  </si>
  <si>
    <t>567</t>
  </si>
  <si>
    <t>369</t>
  </si>
  <si>
    <t>220</t>
  </si>
  <si>
    <t>312</t>
  </si>
  <si>
    <t>-1.0099220411055989</t>
  </si>
  <si>
    <t>-4.4%</t>
  </si>
  <si>
    <t>-1.0%</t>
  </si>
  <si>
    <t>-25.2%</t>
  </si>
  <si>
    <t>-4.7%</t>
  </si>
  <si>
    <t>0.3%</t>
  </si>
  <si>
    <t>288</t>
  </si>
  <si>
    <t>-16.9%</t>
  </si>
  <si>
    <t>-27.3%</t>
  </si>
  <si>
    <t>-10.0%</t>
  </si>
  <si>
    <t>2.0%</t>
  </si>
  <si>
    <t>-26.1%</t>
  </si>
  <si>
    <t>-20.8%</t>
  </si>
  <si>
    <t>-6.1%</t>
  </si>
  <si>
    <t>-9.1%</t>
  </si>
  <si>
    <t>534</t>
  </si>
  <si>
    <t>1,036</t>
  </si>
  <si>
    <t>-6.5%</t>
  </si>
  <si>
    <t>-5.2%</t>
  </si>
  <si>
    <t>-2.7%</t>
  </si>
  <si>
    <t>-7.2%</t>
  </si>
  <si>
    <t>432</t>
  </si>
  <si>
    <t>-29.3%</t>
  </si>
  <si>
    <t>12.9%</t>
  </si>
  <si>
    <t>8.7%</t>
  </si>
  <si>
    <t>-38.5%</t>
  </si>
  <si>
    <t>-2.8%</t>
  </si>
  <si>
    <t>29.8%</t>
  </si>
  <si>
    <t>9.3%</t>
  </si>
  <si>
    <t>-2.5%</t>
  </si>
  <si>
    <t>-5.8%</t>
  </si>
  <si>
    <t>4632</t>
  </si>
  <si>
    <t>4919</t>
  </si>
  <si>
    <t>Local Authority Table 4: Debt Arrangement Scheme (DAS) Debt Payment Programmes (DPPs) and rate per 10,000 adult (16+) population by local authority [p][note 17]</t>
  </si>
  <si>
    <t>This worksheet contains two tables presented next to each other horizontally with one blank column (Column I, or the 9th column) in between each table. Table 4a refers to count data and Table 4b refers to the rate data. The title and some cells within the table refer to notes which can be found on the notes worksheet.</t>
  </si>
  <si>
    <t>351</t>
  </si>
  <si>
    <t>237</t>
  </si>
  <si>
    <t>581</t>
  </si>
  <si>
    <t>470</t>
  </si>
  <si>
    <t>385</t>
  </si>
  <si>
    <t>468</t>
  </si>
  <si>
    <t>201</t>
  </si>
  <si>
    <t>-6.6%</t>
  </si>
  <si>
    <t>306</t>
  </si>
  <si>
    <t>-16.0%</t>
  </si>
  <si>
    <t>-1.6%</t>
  </si>
  <si>
    <t>-15.6%</t>
  </si>
  <si>
    <t>-30.3%</t>
  </si>
  <si>
    <t>116</t>
  </si>
  <si>
    <t>22.9%</t>
  </si>
  <si>
    <t>3.5%</t>
  </si>
  <si>
    <t>564</t>
  </si>
  <si>
    <t>-12.7%</t>
  </si>
  <si>
    <t>-9.3%</t>
  </si>
  <si>
    <t>-33.3%</t>
  </si>
  <si>
    <t>25.2%</t>
  </si>
  <si>
    <t>-60.0%</t>
  </si>
  <si>
    <t>7.7%</t>
  </si>
  <si>
    <t>-14.3%</t>
  </si>
  <si>
    <t>-8.0%</t>
  </si>
  <si>
    <t>394</t>
  </si>
  <si>
    <t>46.9%</t>
  </si>
  <si>
    <t>20.7%</t>
  </si>
  <si>
    <t>-3.5%</t>
  </si>
  <si>
    <t>-0.3%</t>
  </si>
  <si>
    <t>5272</t>
  </si>
  <si>
    <t>5290</t>
  </si>
  <si>
    <t>Debt Table 1: Median debt level by financial year and type of debt solution [p][note 1][note 18][note 19]</t>
  </si>
  <si>
    <t>Financial year of the awarded/protected/approved date</t>
  </si>
  <si>
    <t>Bankruptcy: Creditor petition (£)</t>
  </si>
  <si>
    <t>Bankruptcy: Minimal Asset Process (£)</t>
  </si>
  <si>
    <t>Bankruptcy: Full Administration (£)</t>
  </si>
  <si>
    <t>Protected trust deed (£)</t>
  </si>
  <si>
    <t>Debt Arrangement Scheme (£)</t>
  </si>
  <si>
    <t>18,100</t>
  </si>
  <si>
    <t>19,700</t>
  </si>
  <si>
    <t>16,100</t>
  </si>
  <si>
    <t>14,900</t>
  </si>
  <si>
    <t>17,500</t>
  </si>
  <si>
    <t>11,400</t>
  </si>
  <si>
    <t>10,100</t>
  </si>
  <si>
    <t>1.6%</t>
  </si>
  <si>
    <t>12,400</t>
  </si>
  <si>
    <t>12,200</t>
  </si>
  <si>
    <t>12,500</t>
  </si>
  <si>
    <t>12,000</t>
  </si>
  <si>
    <t>11,700</t>
  </si>
  <si>
    <t>11,200</t>
  </si>
  <si>
    <t>9,600</t>
  </si>
  <si>
    <t>9,300</t>
  </si>
  <si>
    <t>-1.8%</t>
  </si>
  <si>
    <t>32,100</t>
  </si>
  <si>
    <t>32,700</t>
  </si>
  <si>
    <t>30,700</t>
  </si>
  <si>
    <t>30,600</t>
  </si>
  <si>
    <t>30,300</t>
  </si>
  <si>
    <t>30,900</t>
  </si>
  <si>
    <t>25,000</t>
  </si>
  <si>
    <t>25,700</t>
  </si>
  <si>
    <t>26,000</t>
  </si>
  <si>
    <t>26,800</t>
  </si>
  <si>
    <t>25,100</t>
  </si>
  <si>
    <t>3.3%</t>
  </si>
  <si>
    <t>18,900</t>
  </si>
  <si>
    <t>18,300</t>
  </si>
  <si>
    <t>17,200</t>
  </si>
  <si>
    <t>16,400</t>
  </si>
  <si>
    <t>15,700</t>
  </si>
  <si>
    <t>16,600</t>
  </si>
  <si>
    <t>15,400</t>
  </si>
  <si>
    <t>14,500</t>
  </si>
  <si>
    <t>14,100</t>
  </si>
  <si>
    <t>4.5%</t>
  </si>
  <si>
    <t>16,200</t>
  </si>
  <si>
    <t>15,500</t>
  </si>
  <si>
    <t>15,100</t>
  </si>
  <si>
    <t>13,200</t>
  </si>
  <si>
    <t>13,800</t>
  </si>
  <si>
    <t>15,300</t>
  </si>
  <si>
    <t>Contribution Table 1: Median approximately monthly contribution by financial year and type of debt solution [p][note 1][note20][note 21]</t>
  </si>
  <si>
    <t>-24.3%</t>
  </si>
  <si>
    <t>17.6%</t>
  </si>
  <si>
    <t>4.0%</t>
  </si>
  <si>
    <t>Review Table 1: Number of bankruptcy and Debt Arrangement Scheme reviews by financial year and categories [p][note 1]</t>
  </si>
  <si>
    <t>of which: Debtor discharge</t>
  </si>
  <si>
    <t>of which: Trustee discharge</t>
  </si>
  <si>
    <t>of which: Rejection</t>
  </si>
  <si>
    <t>of which: Section 212</t>
  </si>
  <si>
    <t>of which: Recall</t>
  </si>
  <si>
    <t>Number of bankruptcy decision made</t>
  </si>
  <si>
    <t>of which: Confirmation</t>
  </si>
  <si>
    <t>of which: Revocation</t>
  </si>
  <si>
    <t>of which: Amendation</t>
  </si>
  <si>
    <t>Number of DAS decision reviewed</t>
  </si>
  <si>
    <t>of which: Fair and reasonable</t>
  </si>
  <si>
    <t>of which: Variation</t>
  </si>
  <si>
    <t>Number of DAS decision made</t>
  </si>
  <si>
    <t>Time Series: Annual time series data on statutory debt solutions, moratoria on diligence, and corporate insolvencies by financial year [p]</t>
  </si>
  <si>
    <t>Some shorthand is used in this table: [p] = provisional; [x] = data not (yet) available; [z] = not applicable.  See the notes worksheet for further details.</t>
  </si>
  <si>
    <t>Units</t>
  </si>
  <si>
    <t>Statutory moratorium on diligence</t>
  </si>
  <si>
    <t>Count</t>
  </si>
  <si>
    <t>Moratorium: Lead to bankruptcy (excluding creditor petition)</t>
  </si>
  <si>
    <t>Moratorium: Lead to PTD</t>
  </si>
  <si>
    <t>Moratorium: Lead to DAS</t>
  </si>
  <si>
    <t>Awards of bankruptcy</t>
  </si>
  <si>
    <t>Bankruptcy: Creditor petitions</t>
  </si>
  <si>
    <t>Bankruptcy: Trust deed petitions</t>
  </si>
  <si>
    <t>Bankruptcy: Debtor applications</t>
  </si>
  <si>
    <t>Debtor application: Minimal Asset Process</t>
  </si>
  <si>
    <t>Debtor application: Low Income Low Asset</t>
  </si>
  <si>
    <t>Debtor application: Full Administration</t>
  </si>
  <si>
    <t>Full Adminstration: Apparent Insolvency</t>
  </si>
  <si>
    <t>Full Adminstration: Certificate for Sequestration</t>
  </si>
  <si>
    <t>576</t>
  </si>
  <si>
    <t>Full Adminstration: Entity Application</t>
  </si>
  <si>
    <t>Creditor Petition: AiB as trustee</t>
  </si>
  <si>
    <t>Creditor Petition: IP as trustee</t>
  </si>
  <si>
    <t>Trust Deed Petition: AiB as trustee</t>
  </si>
  <si>
    <t>Trust Deed Petition: IP as trustee</t>
  </si>
  <si>
    <t>Debtor Application: AiB as trustee</t>
  </si>
  <si>
    <t>Debtor Application: IP as trustee</t>
  </si>
  <si>
    <t>Full Administration: Application fee of £200</t>
  </si>
  <si>
    <t>Full Administration: Application fee of £150</t>
  </si>
  <si>
    <t>Full Administration: No application fee</t>
  </si>
  <si>
    <t>Minimal Asset Process: Application fee of £90</t>
  </si>
  <si>
    <t>Minimal Asset Process: Application fee of £50</t>
  </si>
  <si>
    <t>Minimal Asset Process: No application fee</t>
  </si>
  <si>
    <t>BRO: Granted</t>
  </si>
  <si>
    <t>BRO: Applications pending</t>
  </si>
  <si>
    <t>BRU: Granted</t>
  </si>
  <si>
    <t>Bankruptcy: Trustee discharged</t>
  </si>
  <si>
    <t>Bankruptcy concluded: Creditor and trust deed petitions</t>
  </si>
  <si>
    <t>Bankruptcy concluded: LILA</t>
  </si>
  <si>
    <t>Bankruptcy concluded: MAP</t>
  </si>
  <si>
    <t>Bankruptcy concluded: Full Administration</t>
  </si>
  <si>
    <t>Bankruptcy: Recalls</t>
  </si>
  <si>
    <t>Bankruptcy: No dividend payable</t>
  </si>
  <si>
    <t>Bankruptcy: Dividend payable to preferred creditors only</t>
  </si>
  <si>
    <t>Bankruptcy: Dividend payable to ordinary creditors</t>
  </si>
  <si>
    <t>Bankruptcy: Dividend - less than 25p per pound</t>
  </si>
  <si>
    <t>906</t>
  </si>
  <si>
    <t>808</t>
  </si>
  <si>
    <t>Bankruptcy: Dividend - 25 and less than 50p per pound</t>
  </si>
  <si>
    <t>Bankruptcy: Dividend - 50 and less than 75p per pound</t>
  </si>
  <si>
    <t>Bankruptcy: Dividend - 75 and less than 100p per pound</t>
  </si>
  <si>
    <t>Bankruptcy: Dividend - 100p per pound</t>
  </si>
  <si>
    <t>Bankruptcy: AiB as trustee - no dividend payable</t>
  </si>
  <si>
    <t>Bankruptcy: AiB as trustee - dividend payable to any creditor</t>
  </si>
  <si>
    <t>Bankruptcy: IP as trustee - no dividend payable</t>
  </si>
  <si>
    <t>Bankruptcy: IP as trustee - dividend payable to any creditor</t>
  </si>
  <si>
    <t>Bankruptcy: Mean dividend</t>
  </si>
  <si>
    <t>Pence in the pound</t>
  </si>
  <si>
    <t>6.6</t>
  </si>
  <si>
    <t>Bankruptcy: AiB as trustee - Mean dividend</t>
  </si>
  <si>
    <t>Bankruptcy: IP as trustee - Mean dividend</t>
  </si>
  <si>
    <t>Provider: Cases allocated</t>
  </si>
  <si>
    <t>Provider: Cases discharged</t>
  </si>
  <si>
    <t>Provider: Cases with assets realised</t>
  </si>
  <si>
    <t>Moratorium: Lead to any debt solution</t>
  </si>
  <si>
    <t>7,620</t>
  </si>
  <si>
    <t>7,403</t>
  </si>
  <si>
    <t>1,566</t>
  </si>
  <si>
    <t>1,909</t>
  </si>
  <si>
    <t>7,395</t>
  </si>
  <si>
    <t>8,826</t>
  </si>
  <si>
    <t>915</t>
  </si>
  <si>
    <t>3,934</t>
  </si>
  <si>
    <t>5,040</t>
  </si>
  <si>
    <t>477</t>
  </si>
  <si>
    <t>1,933</t>
  </si>
  <si>
    <t>1,249</t>
  </si>
  <si>
    <t>1,003</t>
  </si>
  <si>
    <t>438</t>
  </si>
  <si>
    <t>2,001</t>
  </si>
  <si>
    <t>1,666</t>
  </si>
  <si>
    <t>11.1</t>
  </si>
  <si>
    <t>11.7</t>
  </si>
  <si>
    <t>10.3</t>
  </si>
  <si>
    <t>Provider: Asset - heritage</t>
  </si>
  <si>
    <t>Amount (£)</t>
  </si>
  <si>
    <t>4,475,000</t>
  </si>
  <si>
    <t>6,807,000</t>
  </si>
  <si>
    <t>5,279,000</t>
  </si>
  <si>
    <t>7,575,000</t>
  </si>
  <si>
    <t>9,194,000</t>
  </si>
  <si>
    <t>9,126,000</t>
  </si>
  <si>
    <t>14,954,000</t>
  </si>
  <si>
    <t>17,692,000</t>
  </si>
  <si>
    <t>21,004,000</t>
  </si>
  <si>
    <t>21,771,000</t>
  </si>
  <si>
    <t>15,103,000</t>
  </si>
  <si>
    <t>Provider: Asset - moveable</t>
  </si>
  <si>
    <t>171,000</t>
  </si>
  <si>
    <t>177,000</t>
  </si>
  <si>
    <t>193,000</t>
  </si>
  <si>
    <t>510,000</t>
  </si>
  <si>
    <t>214,000</t>
  </si>
  <si>
    <t>449,000</t>
  </si>
  <si>
    <t>248,000</t>
  </si>
  <si>
    <t>593,000</t>
  </si>
  <si>
    <t>686,000</t>
  </si>
  <si>
    <t>580,000</t>
  </si>
  <si>
    <t>Provider: Asset - ingathered funds</t>
  </si>
  <si>
    <t>2,334,000</t>
  </si>
  <si>
    <t>2,015,000</t>
  </si>
  <si>
    <t>1,514,000</t>
  </si>
  <si>
    <t>2,689,000</t>
  </si>
  <si>
    <t>2,176,000</t>
  </si>
  <si>
    <t>2,050,000</t>
  </si>
  <si>
    <t>3,173,000</t>
  </si>
  <si>
    <t>3,763,000</t>
  </si>
  <si>
    <t>5,605,000</t>
  </si>
  <si>
    <t>4,799,000</t>
  </si>
  <si>
    <t>4,936,000</t>
  </si>
  <si>
    <t>Provider: Asset - ingathered contributions</t>
  </si>
  <si>
    <t>349,000</t>
  </si>
  <si>
    <t>1,126,000</t>
  </si>
  <si>
    <t>1,045,000</t>
  </si>
  <si>
    <t>1,147,000</t>
  </si>
  <si>
    <t>1,462,000</t>
  </si>
  <si>
    <t>936,000</t>
  </si>
  <si>
    <t>1,259,000</t>
  </si>
  <si>
    <t>2,300,000</t>
  </si>
  <si>
    <t>3,623,000</t>
  </si>
  <si>
    <t>2,693,000</t>
  </si>
  <si>
    <t>2,978,000</t>
  </si>
  <si>
    <t>Provider: Expenses - heritage</t>
  </si>
  <si>
    <t>327,000</t>
  </si>
  <si>
    <t>299,000</t>
  </si>
  <si>
    <t>195,000</t>
  </si>
  <si>
    <t>892,000</t>
  </si>
  <si>
    <t>624,000</t>
  </si>
  <si>
    <t>1,206,000</t>
  </si>
  <si>
    <t>731,000</t>
  </si>
  <si>
    <t>641,000</t>
  </si>
  <si>
    <t>1,074,000</t>
  </si>
  <si>
    <t>522,000</t>
  </si>
  <si>
    <t>Provider: Expenses - secured</t>
  </si>
  <si>
    <t>2,139,000</t>
  </si>
  <si>
    <t>1,781,000</t>
  </si>
  <si>
    <t>2,340,000</t>
  </si>
  <si>
    <t>3,457,000</t>
  </si>
  <si>
    <t>2,547,000</t>
  </si>
  <si>
    <t>4,984,000</t>
  </si>
  <si>
    <t>6,199,000</t>
  </si>
  <si>
    <t>8,287,000</t>
  </si>
  <si>
    <t>8,461,000</t>
  </si>
  <si>
    <t>6,835,000</t>
  </si>
  <si>
    <t>Provider: Expenses - moveable</t>
  </si>
  <si>
    <t>11,000</t>
  </si>
  <si>
    <t>61,000</t>
  </si>
  <si>
    <t>53,000</t>
  </si>
  <si>
    <t>40,000</t>
  </si>
  <si>
    <t>16,000</t>
  </si>
  <si>
    <t>119,000</t>
  </si>
  <si>
    <t>92,000</t>
  </si>
  <si>
    <t>88,000</t>
  </si>
  <si>
    <t>100,000</t>
  </si>
  <si>
    <t>Provider: Expenses - miscellaneous</t>
  </si>
  <si>
    <t>32,000</t>
  </si>
  <si>
    <t>131,000</t>
  </si>
  <si>
    <t>80,000</t>
  </si>
  <si>
    <t>60,000</t>
  </si>
  <si>
    <t>21,000</t>
  </si>
  <si>
    <t>338,000</t>
  </si>
  <si>
    <t>305,000</t>
  </si>
  <si>
    <t>PTDs: Advertised</t>
  </si>
  <si>
    <t>Advertised Trust Deeds: Did not become protected</t>
  </si>
  <si>
    <t>Advertised Trust Deeds: Did become protected</t>
  </si>
  <si>
    <t>PTDs: Protected</t>
  </si>
  <si>
    <t>PTDs: Trustee discharged</t>
  </si>
  <si>
    <t>8,198</t>
  </si>
  <si>
    <t>8,056</t>
  </si>
  <si>
    <t>PTDs: Balancing item for concluded</t>
  </si>
  <si>
    <t>758</t>
  </si>
  <si>
    <t>PTDs concluded: Form 7</t>
  </si>
  <si>
    <t>PTDs concluded: Form 11</t>
  </si>
  <si>
    <t>PTDs concluded: Any dividend payable to creditors</t>
  </si>
  <si>
    <t>5,739</t>
  </si>
  <si>
    <t>5,422</t>
  </si>
  <si>
    <t>3,378</t>
  </si>
  <si>
    <t>5,975</t>
  </si>
  <si>
    <t>5,186</t>
  </si>
  <si>
    <t>PTDs concluded: Debtor not discharged</t>
  </si>
  <si>
    <t>PTDs concluded: No dividend payable</t>
  </si>
  <si>
    <t>PTDs concluded: Dividend payable to preferred creditors only</t>
  </si>
  <si>
    <t>PTDs concluded: Dividend payable to ordinary creditors</t>
  </si>
  <si>
    <t>PTDs concluded: Administration expenses (£)</t>
  </si>
  <si>
    <t>Administration expenses: Dividend payable to ordinary creditors</t>
  </si>
  <si>
    <t>Administration expenses: No dividend payable to ordinary creditors</t>
  </si>
  <si>
    <t>PTDs concluded: Payable to preferred creditors (£)</t>
  </si>
  <si>
    <t>Payable to preferred creditors: Dividend payable to ordinary creditors</t>
  </si>
  <si>
    <t>Payable to preferred creditors: No dividend payable to ordinary creditors</t>
  </si>
  <si>
    <t>PTDs concluded: Payable to ordinary creditors (£)</t>
  </si>
  <si>
    <t>Payable to ordinary creditors: Dividend payable to ordinary creditors</t>
  </si>
  <si>
    <t>Payable to ordinary creditors: No dividend payable to ordinary creditors</t>
  </si>
  <si>
    <t>PTDs concluded: Mean administration expenses (£)</t>
  </si>
  <si>
    <t>Mean administration expenses: Dividend payable to ordinary creditors</t>
  </si>
  <si>
    <t>Mean administration expenses: No dividend payable to ordinary creditors</t>
  </si>
  <si>
    <t>PTDs concluded: Mean dividend</t>
  </si>
  <si>
    <t>17.0</t>
  </si>
  <si>
    <t>PTDs concluded: Dividend - less than 25p per pound</t>
  </si>
  <si>
    <t>PTDs concluded: Dividend - 25 and less than 50p per pound</t>
  </si>
  <si>
    <t>PTDs concluded: Dividend - 50 and less than 75p per pound</t>
  </si>
  <si>
    <t>PTDs concluded: Dividend - 75 and less than 100p per pound</t>
  </si>
  <si>
    <t>PTDs concluded: Dividend - 100p per pound</t>
  </si>
  <si>
    <t>DAS: Approved DPPs</t>
  </si>
  <si>
    <t>Approved DPPs: Joint applications</t>
  </si>
  <si>
    <t>Approved DPPs: Single-debt</t>
  </si>
  <si>
    <t>DAS: Live DPPs</t>
  </si>
  <si>
    <t>20,684</t>
  </si>
  <si>
    <t>19,911</t>
  </si>
  <si>
    <t>18,572</t>
  </si>
  <si>
    <t>DAS: Completed DPPs by year of the completion date</t>
  </si>
  <si>
    <t>DAS: Revoked DPPs by year of the revocation date</t>
  </si>
  <si>
    <t>DAS: Completed DPPs by year of the approval date</t>
  </si>
  <si>
    <t>DAS: Revoked DPPs by year of the approval date</t>
  </si>
  <si>
    <t>DAS: Applications to vary a DPP</t>
  </si>
  <si>
    <t>Applications to vary: Approved - Standard variation</t>
  </si>
  <si>
    <t>Applications to vary: Approved - Crisis payment break</t>
  </si>
  <si>
    <t>Applications to vary: Rejected</t>
  </si>
  <si>
    <t>DAS: Applications to revoke a DPP</t>
  </si>
  <si>
    <t>Applications to revoke: Approved</t>
  </si>
  <si>
    <t>Applications to revoke: Rejected</t>
  </si>
  <si>
    <t>DAS: Amount repaid under the DAS</t>
  </si>
  <si>
    <t>68,878,600</t>
  </si>
  <si>
    <t>62,048,400</t>
  </si>
  <si>
    <t>50,346,000</t>
  </si>
  <si>
    <t>46,978,200</t>
  </si>
  <si>
    <t>43,765,600</t>
  </si>
  <si>
    <t>38,267,800</t>
  </si>
  <si>
    <t>37,977,300</t>
  </si>
  <si>
    <t>37,019,800</t>
  </si>
  <si>
    <t>37,598,300</t>
  </si>
  <si>
    <t>37,321,400</t>
  </si>
  <si>
    <t>37,987,200</t>
  </si>
  <si>
    <t>DAS: Amount repaid to creditors</t>
  </si>
  <si>
    <t>54,679,600</t>
  </si>
  <si>
    <t>49,685,300</t>
  </si>
  <si>
    <t>41,216,100</t>
  </si>
  <si>
    <t>39,394,500</t>
  </si>
  <si>
    <t>37,793,700</t>
  </si>
  <si>
    <t>34,166,500</t>
  </si>
  <si>
    <t>34,962,300</t>
  </si>
  <si>
    <t>34,210,100</t>
  </si>
  <si>
    <t>34,810,200</t>
  </si>
  <si>
    <t>34,611,400</t>
  </si>
  <si>
    <t>35,246,000</t>
  </si>
  <si>
    <t>DAS: Total debts included in live DPPs</t>
  </si>
  <si>
    <t>447,000,000</t>
  </si>
  <si>
    <t>395,000,000</t>
  </si>
  <si>
    <t>391,000,000</t>
  </si>
  <si>
    <t>357,000,000</t>
  </si>
  <si>
    <t>337,000,000</t>
  </si>
  <si>
    <t>326,100,000</t>
  </si>
  <si>
    <t>297,100,000</t>
  </si>
  <si>
    <t>268,100,000</t>
  </si>
  <si>
    <t>235,100,000</t>
  </si>
  <si>
    <t>232,900,000</t>
  </si>
  <si>
    <t>249,700,000</t>
  </si>
  <si>
    <t>Approved DPPs: Balancing item to match the published figures</t>
  </si>
  <si>
    <t>PD - AiB: Approved DPPs</t>
  </si>
  <si>
    <t>PD - AiB: Amount repaid under the DAS</t>
  </si>
  <si>
    <t>12,986,100</t>
  </si>
  <si>
    <t>12,007,800</t>
  </si>
  <si>
    <t>9,063,100</t>
  </si>
  <si>
    <t>7,945,200</t>
  </si>
  <si>
    <t>5,209,100</t>
  </si>
  <si>
    <t>2,325,500</t>
  </si>
  <si>
    <t>97,500</t>
  </si>
  <si>
    <t>PD - AiB: Amount repaid to creditors</t>
  </si>
  <si>
    <t>10,129,200</t>
  </si>
  <si>
    <t>9,366,000</t>
  </si>
  <si>
    <t>7,069,200</t>
  </si>
  <si>
    <t>6,197,200</t>
  </si>
  <si>
    <t>4,063,100</t>
  </si>
  <si>
    <t>1,813,900</t>
  </si>
  <si>
    <t>76,100</t>
  </si>
  <si>
    <t>PD - Carrington Dean: Approved DPPs</t>
  </si>
  <si>
    <t>PD - Carrington Dean: Amount repaid under the DAS</t>
  </si>
  <si>
    <t>20,650,400</t>
  </si>
  <si>
    <t>20,309,200</t>
  </si>
  <si>
    <t>19,990,700</t>
  </si>
  <si>
    <t>19,288,900</t>
  </si>
  <si>
    <t>17,369,500</t>
  </si>
  <si>
    <t>14,139,900</t>
  </si>
  <si>
    <t>13,002,900</t>
  </si>
  <si>
    <t>12,420,800</t>
  </si>
  <si>
    <t>12,668,800</t>
  </si>
  <si>
    <t>PD - Carrington Dean: Amount repaid to creditors</t>
  </si>
  <si>
    <t>16,508,900</t>
  </si>
  <si>
    <t>16,416,700</t>
  </si>
  <si>
    <t>16,393,200</t>
  </si>
  <si>
    <t>16,143,000</t>
  </si>
  <si>
    <t>14,995,000</t>
  </si>
  <si>
    <t>12,720,300</t>
  </si>
  <si>
    <t>12,109,500</t>
  </si>
  <si>
    <t>11,597,300</t>
  </si>
  <si>
    <t>11,824,800</t>
  </si>
  <si>
    <t>PD - Harper McDermott: Approved DPPs</t>
  </si>
  <si>
    <t>PD - Harper McDermott: Amount repaid under the DAS</t>
  </si>
  <si>
    <t>14,668,200</t>
  </si>
  <si>
    <t>9,309,400</t>
  </si>
  <si>
    <t>4,195,500</t>
  </si>
  <si>
    <t>810,200</t>
  </si>
  <si>
    <t>PD - Harper McDermott: Amount repaid to creditors</t>
  </si>
  <si>
    <t>11,441,200</t>
  </si>
  <si>
    <t>7,261,300</t>
  </si>
  <si>
    <t>3,272,500</t>
  </si>
  <si>
    <t>632,000</t>
  </si>
  <si>
    <t>PD - MLM CPS: Approved DPPs</t>
  </si>
  <si>
    <t>PD - MLM CPS: Amount repaid under the DAS</t>
  </si>
  <si>
    <t>169,600</t>
  </si>
  <si>
    <t>285,200</t>
  </si>
  <si>
    <t>452,700</t>
  </si>
  <si>
    <t>1,139,300</t>
  </si>
  <si>
    <t>1,514,600</t>
  </si>
  <si>
    <t>2,163,300</t>
  </si>
  <si>
    <t>2,684,700</t>
  </si>
  <si>
    <t>3,355,100</t>
  </si>
  <si>
    <t>PD - MLM CPS: Amount repaid to creditors</t>
  </si>
  <si>
    <t>156,000</t>
  </si>
  <si>
    <t>262,300</t>
  </si>
  <si>
    <t>416,500</t>
  </si>
  <si>
    <t>672,400</t>
  </si>
  <si>
    <t>1,047,500</t>
  </si>
  <si>
    <t>1,392,100</t>
  </si>
  <si>
    <t>1,988,400</t>
  </si>
  <si>
    <t>2,467,200</t>
  </si>
  <si>
    <t>3,083,400</t>
  </si>
  <si>
    <t>PD - StepChange: Approved DPPs</t>
  </si>
  <si>
    <t>PD - StepChange: Amount repaid under the DAS</t>
  </si>
  <si>
    <t>14,199,700</t>
  </si>
  <si>
    <t>13,357,900</t>
  </si>
  <si>
    <t>12,122,300</t>
  </si>
  <si>
    <t>12,569,900</t>
  </si>
  <si>
    <t>12,963,300</t>
  </si>
  <si>
    <t>11,923,600</t>
  </si>
  <si>
    <t>11,596,700</t>
  </si>
  <si>
    <t>8,484,000</t>
  </si>
  <si>
    <t>5,603,400</t>
  </si>
  <si>
    <t>PD - StepChange: Amount repaid to creditors</t>
  </si>
  <si>
    <t>11,403,800</t>
  </si>
  <si>
    <t>10,881,900</t>
  </si>
  <si>
    <t>10,094,600</t>
  </si>
  <si>
    <t>10,690,800</t>
  </si>
  <si>
    <t>11,211,900</t>
  </si>
  <si>
    <t>10,502,500</t>
  </si>
  <si>
    <t>10,426,900</t>
  </si>
  <si>
    <t>7,640,800</t>
  </si>
  <si>
    <t>5,049,700</t>
  </si>
  <si>
    <t>PD - Think Link: Approved DPPs</t>
  </si>
  <si>
    <t>PD - Think Link: Amount repaid under the DAS</t>
  </si>
  <si>
    <t>1,594,600</t>
  </si>
  <si>
    <t>2,269,500</t>
  </si>
  <si>
    <t>2,949,900</t>
  </si>
  <si>
    <t>4,314,800</t>
  </si>
  <si>
    <t>5,920,600</t>
  </si>
  <si>
    <t>7,326,600</t>
  </si>
  <si>
    <t>9,874,100</t>
  </si>
  <si>
    <t>12,348,500</t>
  </si>
  <si>
    <t>15,037,900</t>
  </si>
  <si>
    <t>PD - Think Link: Amount repaid to creditors</t>
  </si>
  <si>
    <t>1,409,900</t>
  </si>
  <si>
    <t>2,041,800</t>
  </si>
  <si>
    <t>2,670,100</t>
  </si>
  <si>
    <t>3,924,800</t>
  </si>
  <si>
    <t>5,445,400</t>
  </si>
  <si>
    <t>6,785,300</t>
  </si>
  <si>
    <t>9,200,100</t>
  </si>
  <si>
    <t>11,493,600</t>
  </si>
  <si>
    <t>13,980,300</t>
  </si>
  <si>
    <t>PD - Walker Love: Approved DPPs</t>
  </si>
  <si>
    <t>PD - Walker Love: Amount repaid under the DAS</t>
  </si>
  <si>
    <t>224,800</t>
  </si>
  <si>
    <t>326,600</t>
  </si>
  <si>
    <t>478,300</t>
  </si>
  <si>
    <t>685,800</t>
  </si>
  <si>
    <t>795,700</t>
  </si>
  <si>
    <t>924,300</t>
  </si>
  <si>
    <t>1,240,400</t>
  </si>
  <si>
    <t>1,081,900</t>
  </si>
  <si>
    <t>933,200</t>
  </si>
  <si>
    <t>PD - Walker Love: Amount repaid to creditors</t>
  </si>
  <si>
    <t>210,200</t>
  </si>
  <si>
    <t>305,400</t>
  </si>
  <si>
    <t>447,100</t>
  </si>
  <si>
    <t>641,100</t>
  </si>
  <si>
    <t>743,700</t>
  </si>
  <si>
    <t>863,900</t>
  </si>
  <si>
    <t>1,159,300</t>
  </si>
  <si>
    <t>1,011,200</t>
  </si>
  <si>
    <t>872,000</t>
  </si>
  <si>
    <t>PD - Wylie and Bisset: Approved DPPs</t>
  </si>
  <si>
    <t>PD - Wylie and Bisset: Amount repaid under the DAS</t>
  </si>
  <si>
    <t>4,222,000</t>
  </si>
  <si>
    <t>2,178,700</t>
  </si>
  <si>
    <t>1,075,400</t>
  </si>
  <si>
    <t>632,300</t>
  </si>
  <si>
    <t>368,100</t>
  </si>
  <si>
    <t>113,600</t>
  </si>
  <si>
    <t>PD - Wylie and Bisset: Amount repaid to creditors</t>
  </si>
  <si>
    <t>3,293,200</t>
  </si>
  <si>
    <t>1,699,400</t>
  </si>
  <si>
    <t>838,800</t>
  </si>
  <si>
    <t>493,200</t>
  </si>
  <si>
    <t>287,100</t>
  </si>
  <si>
    <t>88,600</t>
  </si>
  <si>
    <t>Median duration: Live DPPs by year of the approval date</t>
  </si>
  <si>
    <t>Amount (years)</t>
  </si>
  <si>
    <t>Median duration: Completed DPPs by year of the approval date</t>
  </si>
  <si>
    <t>Median duration: Revoked DPPs by year of the approval date</t>
  </si>
  <si>
    <t>Median duration: Completed DPPs by year of the completion date</t>
  </si>
  <si>
    <t>5.6</t>
  </si>
  <si>
    <t>6.4</t>
  </si>
  <si>
    <t>5.9</t>
  </si>
  <si>
    <t>3.1</t>
  </si>
  <si>
    <t>Median duration: Revoked DPPs by year of the revocation date</t>
  </si>
  <si>
    <t>2.1</t>
  </si>
  <si>
    <t>DPP Length of survival: One year</t>
  </si>
  <si>
    <t>DPP Length of survival: Two years</t>
  </si>
  <si>
    <t>DPP Length of survival: Three years</t>
  </si>
  <si>
    <t>DPP Length of survival: Four years</t>
  </si>
  <si>
    <t>DPP Length of survival: Five years</t>
  </si>
  <si>
    <t>DPP Length of survival: Remains survived</t>
  </si>
  <si>
    <t>Revoked DPPs: Revoked within one year by year of the approval date</t>
  </si>
  <si>
    <t>Revoked DPPs: Revoked within two years by year of the approval date</t>
  </si>
  <si>
    <t>Revoked DPPs: Revoked within three years by year of the approval date</t>
  </si>
  <si>
    <t>Revoked DPPs: Revoked within four years by year of the approval date</t>
  </si>
  <si>
    <t>Revoked DPPs: Revoked within five years by year of the approval date</t>
  </si>
  <si>
    <t>Median debt: Creditor petition</t>
  </si>
  <si>
    <t>Median debt: Minimal Asset Process</t>
  </si>
  <si>
    <t>Median debt: Full Administration</t>
  </si>
  <si>
    <t>Median debt: Protected trust deed</t>
  </si>
  <si>
    <t>Median debt: Debt Arrangement Scheme</t>
  </si>
  <si>
    <t>Median monthly contribution: Creditor petition</t>
  </si>
  <si>
    <t>Median monthly contribution: Full Administration</t>
  </si>
  <si>
    <t>Median monthly contribution: Protected trust deed</t>
  </si>
  <si>
    <t>Median monthly contribution: Debt Arrangement Scheme</t>
  </si>
  <si>
    <t>Corporate insolvencies</t>
  </si>
  <si>
    <t>Corporate: Receiverships</t>
  </si>
  <si>
    <t>Corporate: Compulsory liquidations</t>
  </si>
  <si>
    <t>Corporate: Creditors' voluntary liquidations</t>
  </si>
  <si>
    <t>Accountant in Bankruptcy: Scottish Statutory Debt Solutions Statistics April 2025 to March 2026 (2025-26)</t>
  </si>
  <si>
    <t xml:space="preserve">This spreadsheet contains a selection of the data tables published by Accountant in Bankruptcy in related to statutory debt solutions, statutory moratoria on diligence, and corporate insolvencies.
We have edited these data tables and the accompanying cover sheet, table of contents and notes worksheet to meet the legal accessibility regulations.  
</t>
  </si>
  <si>
    <t>Experimental Statistics.  
Experimental statistics are a type of official statistics that are undergoing development.  In this Experimental Statistics publication, these statistics are currently being developed and have been published to involve users and stakeholders in their development, and to build in quality and understanding at an early stage.
Section 6.1 of the 2007 Statistics and Registration Service Act defines official statistics as statistics produced by the UK Statistics Authority, government departments (including executive agencies), the Devolved Administrations in Scotland, Wales and Northern Ireland, any other person acting on behalf of the Crown or any other organisation named on an Official Statistics Order.
Under the Act, official statistics should comply with the Code of Practice for Statistics and fall within the scope of the Office for Statistics Regulation, which assesses their compliance against the Code of Practice.</t>
  </si>
  <si>
    <t>With the exception of statistics already reported in the quarterly Scottish Statutory Debt Solutions Statistics publications, figures presented in this Excel file for all financial years remain provisional and subject to revision.
Sometimes when quality assuring the data for the latest years, errors in data classifications applied to any type of statutory debt solutions, statutory moratorium on diligence, or any type of corporate insolvency may come to light.  In this case, we may correct the erroneous data classifications in previous year and we will alert users of our statistics about such corrections.</t>
  </si>
  <si>
    <t>In this publication, the latest financial year for the period between 01 April 2025 to 31 March 2026 is defined as 2025-26.  
Each financial quarter 1, 2, 3, and 4 refers to April to June, July to September, October to December, and January to March respectively.</t>
  </si>
  <si>
    <t>The statistics for Scottish statutory debt solutions (bankruptcies, protected trust deeds (PTDs), and the Debt Arrangement Scheme (DAS)) are derived from administrative data of records processed within AiB and stored on the systems BASYS, ASTRA and eDEN (formerly DASH) respectively.  Note DASH was decommissioned on 30 June 2019 and its replacement system, eDEN, went live on 1 July 2019.
The exception to this is creditor and trustee petition bankruptcies which are sourced from the courts that grant them and subsequently stored on the BASYS system.
The statistics for statutory moratoria on diligence are also derived from administrative data of records processed within AiB and stored on the Register of Insolvencies.
Corporate insolvencies are derived from administrative records provided by the courts and insolvency professionals (liquidators and receivers).  Note that corporate insolvency statistics published by AiB may differ from equivalent statistics from the UK Government’s the Insolvency Service, who source their data from their own administrative data of records and Companies House.  There is a time lag between the dates when a corporate insolvency is awarded or a member voluntary liquidation is registered and when AiB receives notice.  Differences between sets of these statistics are mainly due to AiB using its own administrative system’s data.</t>
  </si>
  <si>
    <t>For the Moratorium Table 1, although we hold the most complete record of all statutory debt solutions and statutory moratorium on diligence as mentioned above (Rows 16-17), and each administrative data has its own unique identifier for each record, there is no unique identifier that would allow us to link any two of these records.  
Therefore, we are required to carry out a data linking (or matching) exercise, which is a process that temporarily brings together two or more sets of administrative data in order to produce statistics on how many accepted moratoria on diligence that eventually leads to a statutory debt solution.  The main issue is it is rare for all entries in each administrative database system to be error-free (e.g. no typographical error), and each administrative database system is not standardised across systems.  
For this reason, we have adopted the inexact (fuzzy) matching exercise which purpose is to identify the likelihood that two records are a true match based on whether they are similar or not on the following identifiers: first name; surname; current addresses; postcode; date of birth.  Please note previous addresses are not considered, and the future work programme may include previous addresses.
Therefore, there may be a small chance that false positive matches are accidentally included in this analysis that should not be.  Similarly, the exercise could incorrectly exclude the false negative matches that are considered true matches.  while great care has been taken to ensure the figures derived from the matching exericise are accurate as much as possible, caution is needed when interpreting such figures.
Furthermore, this is an ad-hoc release, and figures presented in this release may not consistent with the official, headline quarterly statistics.  This is because these figures are based on data extracted from the live adminsitrative database systems at a different point in time.  It is recommended to read all footnotes for each table presented in this Excel file in order to recognise the potential caveats on such statistics.</t>
  </si>
  <si>
    <t xml:space="preserve">Some cells in the tables refer to notes which can be found in the notes worksheet. Note markers are presented in square brackets, for example: [note 1].
Some column headings give units, when this is the case the units are presented in round brackets to differentiate them from note markers.  </t>
  </si>
  <si>
    <t>PTD Table 4: Summary of Form 7 and 11 performance for protected trust deeds concluded in 2025-26 by trustee organisation [p][note 1][note 12]</t>
  </si>
  <si>
    <t>Proportion of live cases at the start of the financial year which have completed</t>
  </si>
  <si>
    <t>Proportion of live cases at the start of the financial year which have been revoked</t>
  </si>
  <si>
    <t>of which outcome: Live as at 31 March 2026</t>
  </si>
  <si>
    <t>of which outcome: Completed as at 31 March 2026</t>
  </si>
  <si>
    <t>of which outcome: Revoked as at 31 March 2026</t>
  </si>
  <si>
    <t>Number of bankruptcy decision reviewed</t>
  </si>
  <si>
    <t>of which: Adjudication</t>
  </si>
  <si>
    <t>of which: Debtor Contribution Order</t>
  </si>
  <si>
    <t>of which: Debtor Contribution Order - Variation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</si>
</sst>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3" x14ac:knownFonts="1">
    <font>
      <sz val="11"/>
      <color rgb="FF000000"/>
      <name val="Calibri"/>
      <family val="2"/>
      <scheme val="minor"/>
    </font>
    <font>
      <sz val="11"/>
      <color theme="1"/>
      <name val="Calibri"/>
      <family val="2"/>
      <scheme val="minor"/>
    </font>
    <font>
      <u/>
      <sz val="12"/>
      <color rgb="FF000000"/>
      <name val="Arial"/>
    </font>
    <font>
      <sz val="12"/>
      <color rgb="FF000000"/>
      <name val="Arial"/>
    </font>
    <font>
      <u/>
      <sz val="11"/>
      <color theme="10"/>
      <name val="Calibri"/>
      <family val="2"/>
      <scheme val="minor"/>
    </font>
    <font>
      <sz val="11"/>
      <color rgb="FF000000"/>
      <name val="Calibri"/>
      <family val="2"/>
      <scheme val="minor"/>
    </font>
    <font>
      <b/>
      <sz val="16"/>
      <color rgb="FF000000"/>
      <name val="Arial"/>
      <family val="2"/>
    </font>
    <font>
      <b/>
      <sz val="16"/>
      <name val="Arial"/>
      <family val="2"/>
    </font>
    <font>
      <sz val="10"/>
      <color rgb="FF000000"/>
      <name val="Arial"/>
      <family val="2"/>
    </font>
    <font>
      <sz val="12"/>
      <name val="Arial"/>
      <family val="2"/>
    </font>
    <font>
      <b/>
      <sz val="13"/>
      <color rgb="FF000000"/>
      <name val="Arial"/>
      <family val="2"/>
    </font>
    <font>
      <b/>
      <sz val="14"/>
      <name val="Arial"/>
      <family val="2"/>
    </font>
    <font>
      <sz val="11"/>
      <color rgb="FF000000"/>
      <name val="Calibri"/>
      <family val="2"/>
    </font>
    <font>
      <u/>
      <sz val="10"/>
      <color rgb="FF0000FF"/>
      <name val="Arial"/>
      <family val="2"/>
    </font>
    <font>
      <u/>
      <sz val="12"/>
      <name val="Arial"/>
      <family val="2"/>
    </font>
    <font>
      <sz val="11"/>
      <color rgb="FF000000"/>
      <name val="Arial"/>
      <family val="2"/>
    </font>
    <font>
      <sz val="12"/>
      <color rgb="FF000000"/>
      <name val="Arial"/>
      <family val="2"/>
    </font>
    <font>
      <b/>
      <sz val="12"/>
      <color rgb="FF000000"/>
      <name val="Arial"/>
      <family val="2"/>
    </font>
    <font>
      <u/>
      <sz val="12"/>
      <color rgb="FF000000"/>
      <name val="Arial"/>
      <family val="2"/>
    </font>
    <font>
      <sz val="10"/>
      <name val="Arial"/>
      <family val="2"/>
    </font>
    <font>
      <sz val="11"/>
      <name val="Arial"/>
      <family val="2"/>
    </font>
    <font>
      <b/>
      <sz val="12"/>
      <name val="Arial"/>
      <family val="2"/>
    </font>
    <font>
      <b/>
      <sz val="15"/>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rgb="FF000000"/>
      </bottom>
      <diagonal/>
    </border>
    <border>
      <left/>
      <right/>
      <top/>
      <bottom style="thin">
        <color indexed="64"/>
      </bottom>
      <diagonal/>
    </border>
  </borders>
  <cellStyleXfs count="13">
    <xf numFmtId="0" fontId="0" fillId="0" borderId="0"/>
    <xf numFmtId="0" fontId="4" fillId="0" borderId="0" applyNumberFormat="0" applyFill="0" applyBorder="0" applyAlignment="0" applyProtection="0"/>
    <xf numFmtId="9" fontId="5" fillId="0" borderId="0" applyFont="0" applyFill="0" applyBorder="0" applyAlignment="0" applyProtection="0"/>
    <xf numFmtId="0" fontId="6" fillId="0" borderId="0" applyNumberFormat="0" applyFill="0" applyBorder="0" applyAlignment="0" applyProtection="0"/>
    <xf numFmtId="0" fontId="8" fillId="0" borderId="0" applyNumberFormat="0" applyFill="0" applyBorder="0" applyAlignment="0" applyProtection="0"/>
    <xf numFmtId="0" fontId="10" fillId="0" borderId="0" applyNumberFormat="0" applyFill="0" applyBorder="0" applyAlignment="0" applyProtection="0"/>
    <xf numFmtId="0" fontId="12" fillId="0" borderId="0"/>
    <xf numFmtId="0" fontId="13" fillId="0" borderId="0" applyNumberFormat="0" applyFill="0" applyBorder="0" applyAlignment="0" applyProtection="0"/>
    <xf numFmtId="0" fontId="19" fillId="0" borderId="0"/>
    <xf numFmtId="0" fontId="22" fillId="0" borderId="0" applyNumberFormat="0" applyFill="0" applyAlignment="0" applyProtection="0"/>
    <xf numFmtId="0" fontId="1" fillId="0" borderId="0"/>
    <xf numFmtId="0" fontId="19" fillId="0" borderId="0"/>
    <xf numFmtId="0" fontId="19" fillId="0" borderId="0"/>
  </cellStyleXfs>
  <cellXfs count="126">
    <xf numFmtId="0" fontId="0" fillId="0" borderId="0" xfId="0"/>
    <xf numFmtId="0" fontId="2" fillId="0" borderId="0" xfId="0" applyFont="1" applyAlignment="1">
      <alignment horizontal="left" wrapText="1"/>
    </xf>
    <xf numFmtId="0" fontId="3" fillId="0" borderId="0" xfId="0" applyFont="1" applyAlignment="1">
      <alignment horizontal="left" wrapText="1"/>
    </xf>
    <xf numFmtId="0" fontId="9" fillId="0" borderId="0" xfId="4" applyFont="1" applyAlignment="1">
      <alignment vertical="top" wrapText="1"/>
    </xf>
    <xf numFmtId="0" fontId="9" fillId="2" borderId="0" xfId="4" applyFont="1" applyFill="1" applyAlignment="1">
      <alignment wrapText="1"/>
    </xf>
    <xf numFmtId="0" fontId="9" fillId="0" borderId="0" xfId="0" applyFont="1"/>
    <xf numFmtId="0" fontId="9" fillId="0" borderId="0" xfId="6" applyFont="1" applyAlignment="1">
      <alignment vertical="top" wrapText="1"/>
    </xf>
    <xf numFmtId="0" fontId="7" fillId="0" borderId="0" xfId="3" applyFont="1" applyAlignment="1">
      <alignment vertical="top" wrapText="1"/>
    </xf>
    <xf numFmtId="0" fontId="11" fillId="0" borderId="0" xfId="5" applyFont="1" applyAlignment="1">
      <alignment vertical="top" wrapText="1"/>
    </xf>
    <xf numFmtId="0" fontId="9" fillId="0" borderId="0" xfId="1" applyFont="1" applyAlignment="1" applyProtection="1">
      <alignment vertical="top"/>
    </xf>
    <xf numFmtId="0" fontId="11" fillId="0" borderId="0" xfId="5" applyFont="1" applyFill="1" applyAlignment="1">
      <alignment vertical="top" wrapText="1"/>
    </xf>
    <xf numFmtId="0" fontId="9" fillId="0" borderId="0" xfId="4" applyFont="1" applyFill="1" applyAlignment="1">
      <alignment vertical="top" wrapText="1"/>
    </xf>
    <xf numFmtId="0" fontId="11" fillId="2" borderId="0" xfId="5" applyFont="1" applyFill="1" applyAlignment="1">
      <alignment vertical="top" wrapText="1"/>
    </xf>
    <xf numFmtId="0" fontId="9" fillId="2" borderId="0" xfId="6" applyFont="1" applyFill="1" applyAlignment="1">
      <alignment horizontal="left" vertical="top" wrapText="1"/>
    </xf>
    <xf numFmtId="0" fontId="14" fillId="0" borderId="0" xfId="7" applyFont="1" applyAlignment="1">
      <alignment vertical="top"/>
    </xf>
    <xf numFmtId="0" fontId="9" fillId="0" borderId="0" xfId="0" applyFont="1" applyAlignment="1">
      <alignment vertical="top"/>
    </xf>
    <xf numFmtId="0" fontId="14" fillId="0" borderId="0" xfId="7" applyFont="1" applyFill="1" applyAlignment="1">
      <alignment vertical="top" wrapText="1"/>
    </xf>
    <xf numFmtId="0" fontId="6" fillId="0" borderId="0" xfId="0" applyFont="1" applyAlignment="1">
      <alignment horizontal="left"/>
    </xf>
    <xf numFmtId="0" fontId="15" fillId="0" borderId="0" xfId="0" applyFont="1"/>
    <xf numFmtId="0" fontId="16" fillId="0" borderId="0" xfId="0" applyFont="1"/>
    <xf numFmtId="0" fontId="17" fillId="0" borderId="0" xfId="0" applyFont="1"/>
    <xf numFmtId="0" fontId="18" fillId="0" borderId="0" xfId="0" applyFont="1" applyAlignment="1">
      <alignment horizontal="left" wrapText="1"/>
    </xf>
    <xf numFmtId="0" fontId="9" fillId="0" borderId="0" xfId="1" applyFont="1" applyFill="1" applyAlignment="1" applyProtection="1">
      <alignment horizontal="left" vertical="top" wrapText="1"/>
    </xf>
    <xf numFmtId="0" fontId="0" fillId="0" borderId="0" xfId="0" applyAlignment="1">
      <alignment wrapText="1"/>
    </xf>
    <xf numFmtId="0" fontId="16" fillId="0" borderId="0" xfId="0" applyFont="1" applyAlignment="1">
      <alignment wrapText="1"/>
    </xf>
    <xf numFmtId="0" fontId="17" fillId="0" borderId="2" xfId="0" applyFont="1" applyBorder="1"/>
    <xf numFmtId="0" fontId="17" fillId="0" borderId="2" xfId="0" applyFont="1" applyBorder="1" applyAlignment="1">
      <alignment wrapText="1"/>
    </xf>
    <xf numFmtId="0" fontId="16" fillId="0" borderId="0" xfId="0" applyFont="1" applyAlignment="1">
      <alignment vertical="top"/>
    </xf>
    <xf numFmtId="0" fontId="16" fillId="0" borderId="0" xfId="0" applyFont="1" applyAlignment="1">
      <alignment vertical="top" wrapText="1"/>
    </xf>
    <xf numFmtId="0" fontId="0" fillId="0" borderId="0" xfId="0" applyAlignment="1">
      <alignment vertical="top"/>
    </xf>
    <xf numFmtId="0" fontId="6" fillId="0" borderId="0" xfId="3" applyFill="1"/>
    <xf numFmtId="0" fontId="19" fillId="0" borderId="0" xfId="8"/>
    <xf numFmtId="0" fontId="20" fillId="0" borderId="0" xfId="0" applyFont="1"/>
    <xf numFmtId="0" fontId="21" fillId="0" borderId="0" xfId="8" applyFont="1" applyAlignment="1">
      <alignment vertical="center"/>
    </xf>
    <xf numFmtId="0" fontId="9" fillId="0" borderId="0" xfId="8" applyFont="1" applyAlignment="1">
      <alignment vertical="top" wrapText="1"/>
    </xf>
    <xf numFmtId="0" fontId="9" fillId="0" borderId="0" xfId="8" applyFont="1" applyAlignment="1">
      <alignment horizontal="left" vertical="top" wrapText="1"/>
    </xf>
    <xf numFmtId="0" fontId="22" fillId="0" borderId="0" xfId="9" applyFill="1"/>
    <xf numFmtId="0" fontId="21" fillId="0" borderId="0" xfId="10" applyFont="1"/>
    <xf numFmtId="0" fontId="22" fillId="0" borderId="0" xfId="9" applyFill="1" applyAlignment="1">
      <alignment horizontal="right"/>
    </xf>
    <xf numFmtId="0" fontId="21" fillId="0" borderId="0" xfId="10" applyFont="1" applyAlignment="1">
      <alignment horizontal="right"/>
    </xf>
    <xf numFmtId="0" fontId="9" fillId="0" borderId="0" xfId="0" applyFont="1" applyAlignment="1">
      <alignment horizontal="right"/>
    </xf>
    <xf numFmtId="0" fontId="21" fillId="0" borderId="0" xfId="0" applyFont="1" applyAlignment="1">
      <alignment horizontal="right"/>
    </xf>
    <xf numFmtId="0" fontId="9" fillId="0" borderId="0" xfId="10" applyFont="1"/>
    <xf numFmtId="0" fontId="9" fillId="0" borderId="0" xfId="10" applyFont="1" applyAlignment="1">
      <alignment horizontal="right"/>
    </xf>
    <xf numFmtId="0" fontId="21" fillId="0" borderId="2" xfId="10" applyFont="1" applyBorder="1" applyAlignment="1">
      <alignment horizontal="left"/>
    </xf>
    <xf numFmtId="0" fontId="21" fillId="0" borderId="2" xfId="11" applyFont="1" applyBorder="1" applyAlignment="1">
      <alignment horizontal="right" wrapText="1"/>
    </xf>
    <xf numFmtId="0" fontId="21" fillId="0" borderId="2" xfId="10" applyFont="1" applyBorder="1" applyAlignment="1">
      <alignment horizontal="right"/>
    </xf>
    <xf numFmtId="3" fontId="21" fillId="0" borderId="0" xfId="10" applyNumberFormat="1" applyFont="1" applyAlignment="1">
      <alignment horizontal="left" wrapText="1"/>
    </xf>
    <xf numFmtId="164" fontId="21" fillId="0" borderId="0" xfId="11" applyNumberFormat="1" applyFont="1" applyAlignment="1">
      <alignment horizontal="right"/>
    </xf>
    <xf numFmtId="3" fontId="21" fillId="0" borderId="0" xfId="10" applyNumberFormat="1" applyFont="1" applyAlignment="1">
      <alignment horizontal="right"/>
    </xf>
    <xf numFmtId="3" fontId="21" fillId="0" borderId="0" xfId="10" applyNumberFormat="1" applyFont="1" applyAlignment="1">
      <alignment horizontal="right" wrapText="1"/>
    </xf>
    <xf numFmtId="164" fontId="21" fillId="0" borderId="0" xfId="2" applyNumberFormat="1" applyFont="1" applyFill="1" applyAlignment="1">
      <alignment horizontal="right"/>
    </xf>
    <xf numFmtId="3" fontId="9" fillId="0" borderId="0" xfId="10" applyNumberFormat="1" applyFont="1" applyAlignment="1">
      <alignment horizontal="left" wrapText="1"/>
    </xf>
    <xf numFmtId="164" fontId="9" fillId="0" borderId="0" xfId="2" applyNumberFormat="1" applyFont="1" applyFill="1" applyAlignment="1">
      <alignment horizontal="right"/>
    </xf>
    <xf numFmtId="3" fontId="9" fillId="0" borderId="0" xfId="10" applyNumberFormat="1" applyFont="1" applyAlignment="1">
      <alignment horizontal="right"/>
    </xf>
    <xf numFmtId="3" fontId="9" fillId="0" borderId="0" xfId="10" applyNumberFormat="1" applyFont="1" applyAlignment="1">
      <alignment horizontal="right" wrapText="1"/>
    </xf>
    <xf numFmtId="0" fontId="0" fillId="0" borderId="0" xfId="0" applyAlignment="1">
      <alignment horizontal="right"/>
    </xf>
    <xf numFmtId="0" fontId="6" fillId="0" borderId="0" xfId="3" applyFill="1" applyAlignment="1">
      <alignment horizontal="left"/>
    </xf>
    <xf numFmtId="0" fontId="19" fillId="0" borderId="0" xfId="11" applyAlignment="1">
      <alignment horizontal="right"/>
    </xf>
    <xf numFmtId="0" fontId="6" fillId="0" borderId="0" xfId="3" applyFill="1" applyAlignment="1">
      <alignment horizontal="right"/>
    </xf>
    <xf numFmtId="0" fontId="20" fillId="0" borderId="0" xfId="0" applyFont="1" applyAlignment="1">
      <alignment vertical="top"/>
    </xf>
    <xf numFmtId="0" fontId="9" fillId="0" borderId="0" xfId="0" applyFont="1" applyAlignment="1">
      <alignment horizontal="right" vertical="top"/>
    </xf>
    <xf numFmtId="0" fontId="21" fillId="0" borderId="0" xfId="0" applyFont="1" applyAlignment="1">
      <alignment horizontal="right" vertical="top"/>
    </xf>
    <xf numFmtId="0" fontId="21" fillId="0" borderId="0" xfId="11" applyFont="1" applyAlignment="1">
      <alignment horizontal="left"/>
    </xf>
    <xf numFmtId="0" fontId="21" fillId="0" borderId="0" xfId="11" applyFont="1" applyAlignment="1">
      <alignment horizontal="right"/>
    </xf>
    <xf numFmtId="0" fontId="9" fillId="0" borderId="0" xfId="11" applyFont="1" applyAlignment="1">
      <alignment horizontal="left"/>
    </xf>
    <xf numFmtId="164" fontId="9" fillId="0" borderId="0" xfId="11" applyNumberFormat="1" applyFont="1" applyAlignment="1">
      <alignment horizontal="right"/>
    </xf>
    <xf numFmtId="0" fontId="9" fillId="0" borderId="0" xfId="11" applyFont="1" applyAlignment="1">
      <alignment horizontal="right"/>
    </xf>
    <xf numFmtId="164" fontId="21" fillId="0" borderId="0" xfId="11" quotePrefix="1" applyNumberFormat="1" applyFont="1" applyAlignment="1">
      <alignment horizontal="right"/>
    </xf>
    <xf numFmtId="164" fontId="9" fillId="0" borderId="0" xfId="11" quotePrefix="1" applyNumberFormat="1" applyFont="1" applyAlignment="1">
      <alignment horizontal="right"/>
    </xf>
    <xf numFmtId="3" fontId="9" fillId="0" borderId="0" xfId="12" applyNumberFormat="1" applyFont="1" applyAlignment="1">
      <alignment horizontal="right"/>
    </xf>
    <xf numFmtId="0" fontId="9" fillId="0" borderId="0" xfId="12" applyFont="1" applyAlignment="1">
      <alignment horizontal="left"/>
    </xf>
    <xf numFmtId="0" fontId="9" fillId="0" borderId="0" xfId="12" applyFont="1" applyAlignment="1">
      <alignment horizontal="right"/>
    </xf>
    <xf numFmtId="3" fontId="9" fillId="0" borderId="0" xfId="11" applyNumberFormat="1" applyFont="1" applyAlignment="1">
      <alignment horizontal="right"/>
    </xf>
    <xf numFmtId="3" fontId="21" fillId="0" borderId="0" xfId="11" applyNumberFormat="1" applyFont="1" applyAlignment="1">
      <alignment horizontal="right"/>
    </xf>
    <xf numFmtId="0" fontId="19" fillId="0" borderId="0" xfId="11"/>
    <xf numFmtId="0" fontId="21" fillId="0" borderId="2" xfId="11" applyFont="1" applyBorder="1" applyAlignment="1">
      <alignment wrapText="1"/>
    </xf>
    <xf numFmtId="164" fontId="21" fillId="0" borderId="0" xfId="11" applyNumberFormat="1" applyFont="1"/>
    <xf numFmtId="164" fontId="9" fillId="0" borderId="0" xfId="11" applyNumberFormat="1" applyFont="1"/>
    <xf numFmtId="165" fontId="21" fillId="0" borderId="0" xfId="11" applyNumberFormat="1" applyFont="1" applyAlignment="1">
      <alignment horizontal="right"/>
    </xf>
    <xf numFmtId="165" fontId="9" fillId="0" borderId="0" xfId="11" applyNumberFormat="1" applyFont="1" applyAlignment="1">
      <alignment horizontal="right"/>
    </xf>
    <xf numFmtId="0" fontId="21" fillId="0" borderId="2" xfId="10" applyFont="1" applyBorder="1" applyAlignment="1">
      <alignment horizontal="left" wrapText="1"/>
    </xf>
    <xf numFmtId="0" fontId="21" fillId="0" borderId="2" xfId="10" applyFont="1" applyBorder="1" applyAlignment="1">
      <alignment horizontal="right" wrapText="1"/>
    </xf>
    <xf numFmtId="0" fontId="16" fillId="0" borderId="0" xfId="0" applyFont="1" applyAlignment="1">
      <alignment horizontal="left" wrapText="1"/>
    </xf>
    <xf numFmtId="0" fontId="16" fillId="0" borderId="0" xfId="0" applyFont="1" applyAlignment="1">
      <alignment horizontal="right" wrapText="1"/>
    </xf>
    <xf numFmtId="0" fontId="16" fillId="0" borderId="0" xfId="0" applyFont="1" applyAlignment="1">
      <alignment horizontal="left"/>
    </xf>
    <xf numFmtId="0" fontId="17" fillId="0" borderId="1" xfId="0" applyFont="1" applyBorder="1" applyAlignment="1">
      <alignment horizontal="left"/>
    </xf>
    <xf numFmtId="0" fontId="17" fillId="0" borderId="1" xfId="0" applyFont="1" applyBorder="1" applyAlignment="1">
      <alignment horizontal="right" wrapText="1"/>
    </xf>
    <xf numFmtId="0" fontId="17" fillId="0" borderId="1" xfId="0" applyFont="1" applyBorder="1" applyAlignment="1">
      <alignment horizontal="right"/>
    </xf>
    <xf numFmtId="0" fontId="17" fillId="0" borderId="0" xfId="0" applyFont="1" applyAlignment="1">
      <alignment horizontal="left" wrapText="1"/>
    </xf>
    <xf numFmtId="164" fontId="17" fillId="0" borderId="0" xfId="0" applyNumberFormat="1" applyFont="1" applyAlignment="1">
      <alignment horizontal="right" wrapText="1"/>
    </xf>
    <xf numFmtId="0" fontId="17" fillId="0" borderId="0" xfId="0" applyFont="1" applyAlignment="1">
      <alignment horizontal="right" wrapText="1"/>
    </xf>
    <xf numFmtId="0" fontId="17" fillId="0" borderId="0" xfId="0" applyFont="1" applyAlignment="1">
      <alignment horizontal="right"/>
    </xf>
    <xf numFmtId="3" fontId="17" fillId="0" borderId="0" xfId="0" applyNumberFormat="1" applyFont="1" applyAlignment="1">
      <alignment horizontal="right" wrapText="1"/>
    </xf>
    <xf numFmtId="3" fontId="17" fillId="0" borderId="0" xfId="0" applyNumberFormat="1" applyFont="1" applyAlignment="1">
      <alignment horizontal="right"/>
    </xf>
    <xf numFmtId="164" fontId="16" fillId="0" borderId="0" xfId="0" applyNumberFormat="1" applyFont="1" applyAlignment="1">
      <alignment horizontal="right" wrapText="1"/>
    </xf>
    <xf numFmtId="3" fontId="16" fillId="0" borderId="0" xfId="0" applyNumberFormat="1" applyFont="1" applyAlignment="1">
      <alignment horizontal="right" wrapText="1"/>
    </xf>
    <xf numFmtId="3" fontId="16" fillId="0" borderId="0" xfId="0" applyNumberFormat="1" applyFont="1" applyAlignment="1">
      <alignment horizontal="right"/>
    </xf>
    <xf numFmtId="0" fontId="16" fillId="0" borderId="0" xfId="0" applyFont="1" applyAlignment="1">
      <alignment horizontal="right"/>
    </xf>
    <xf numFmtId="9" fontId="17" fillId="0" borderId="0" xfId="0" applyNumberFormat="1" applyFont="1" applyAlignment="1">
      <alignment horizontal="right" wrapText="1"/>
    </xf>
    <xf numFmtId="9" fontId="16" fillId="0" borderId="0" xfId="0" applyNumberFormat="1" applyFont="1" applyAlignment="1">
      <alignment horizontal="right" wrapText="1"/>
    </xf>
    <xf numFmtId="0" fontId="0" fillId="0" borderId="0" xfId="0" applyAlignment="1">
      <alignment horizontal="right" indent="1"/>
    </xf>
    <xf numFmtId="0" fontId="16" fillId="0" borderId="0" xfId="0" applyFont="1" applyAlignment="1">
      <alignment horizontal="right" wrapText="1" indent="1"/>
    </xf>
    <xf numFmtId="0" fontId="17" fillId="0" borderId="1" xfId="0" applyFont="1" applyBorder="1" applyAlignment="1">
      <alignment horizontal="right" wrapText="1" indent="1"/>
    </xf>
    <xf numFmtId="0" fontId="17" fillId="0" borderId="1" xfId="0" applyFont="1" applyBorder="1" applyAlignment="1">
      <alignment horizontal="right" indent="1"/>
    </xf>
    <xf numFmtId="164" fontId="17" fillId="0" borderId="0" xfId="0" applyNumberFormat="1" applyFont="1" applyAlignment="1">
      <alignment horizontal="right" wrapText="1" indent="1"/>
    </xf>
    <xf numFmtId="3" fontId="17" fillId="0" borderId="0" xfId="0" applyNumberFormat="1" applyFont="1" applyAlignment="1">
      <alignment horizontal="right" wrapText="1" indent="1"/>
    </xf>
    <xf numFmtId="3" fontId="17" fillId="0" borderId="0" xfId="0" applyNumberFormat="1" applyFont="1" applyAlignment="1">
      <alignment horizontal="right" indent="1"/>
    </xf>
    <xf numFmtId="164" fontId="16" fillId="0" borderId="0" xfId="0" applyNumberFormat="1" applyFont="1" applyAlignment="1">
      <alignment horizontal="right" wrapText="1" indent="1"/>
    </xf>
    <xf numFmtId="0" fontId="16" fillId="0" borderId="0" xfId="0" applyFont="1" applyAlignment="1">
      <alignment horizontal="right" indent="1"/>
    </xf>
    <xf numFmtId="3" fontId="16" fillId="0" borderId="0" xfId="0" applyNumberFormat="1" applyFont="1" applyAlignment="1">
      <alignment horizontal="right" wrapText="1" indent="1"/>
    </xf>
    <xf numFmtId="3" fontId="16" fillId="0" borderId="0" xfId="0" applyNumberFormat="1" applyFont="1" applyAlignment="1">
      <alignment horizontal="right" indent="1"/>
    </xf>
    <xf numFmtId="9" fontId="16" fillId="0" borderId="0" xfId="2" applyFont="1" applyAlignment="1">
      <alignment horizontal="right" wrapText="1" indent="1"/>
    </xf>
    <xf numFmtId="0" fontId="17" fillId="0" borderId="0" xfId="0" applyFont="1" applyAlignment="1">
      <alignment horizontal="right" wrapText="1" indent="1"/>
    </xf>
    <xf numFmtId="0" fontId="17" fillId="0" borderId="0" xfId="0" applyFont="1" applyAlignment="1">
      <alignment horizontal="right" indent="1"/>
    </xf>
    <xf numFmtId="9" fontId="16" fillId="0" borderId="0" xfId="0" applyNumberFormat="1" applyFont="1" applyAlignment="1">
      <alignment horizontal="right"/>
    </xf>
    <xf numFmtId="0" fontId="19" fillId="0" borderId="0" xfId="0" applyFont="1"/>
    <xf numFmtId="0" fontId="21" fillId="0" borderId="0" xfId="0" applyFont="1"/>
    <xf numFmtId="0" fontId="21" fillId="0" borderId="0" xfId="0" applyFont="1" applyAlignment="1">
      <alignment vertical="top"/>
    </xf>
    <xf numFmtId="0" fontId="21" fillId="0" borderId="0" xfId="10" applyFont="1" applyAlignment="1">
      <alignment horizontal="left" wrapText="1"/>
    </xf>
    <xf numFmtId="0" fontId="21" fillId="0" borderId="1" xfId="11" applyFont="1" applyBorder="1" applyAlignment="1">
      <alignment horizontal="right" wrapText="1"/>
    </xf>
    <xf numFmtId="3" fontId="19" fillId="0" borderId="0" xfId="2" applyNumberFormat="1" applyFont="1" applyFill="1"/>
    <xf numFmtId="0" fontId="6" fillId="0" borderId="0" xfId="0" applyFont="1"/>
    <xf numFmtId="0" fontId="17" fillId="0" borderId="1" xfId="0" applyFont="1" applyBorder="1"/>
    <xf numFmtId="3" fontId="16" fillId="0" borderId="0" xfId="0" applyNumberFormat="1" applyFont="1" applyAlignment="1">
      <alignment wrapText="1"/>
    </xf>
    <xf numFmtId="165" fontId="16" fillId="0" borderId="0" xfId="0" applyNumberFormat="1" applyFont="1" applyAlignment="1">
      <alignment horizontal="right" wrapText="1"/>
    </xf>
  </cellXfs>
  <cellStyles count="13">
    <cellStyle name="Heading 1 2" xfId="3" xr:uid="{A5491D02-E2E0-4284-A1CD-213BA7682967}"/>
    <cellStyle name="Heading 1 3" xfId="9" xr:uid="{FA1E0F59-DC59-4378-B97C-D8499C450CDF}"/>
    <cellStyle name="Heading 2 2" xfId="5" xr:uid="{154AE911-A494-46B6-9074-B4D15617736A}"/>
    <cellStyle name="Hyperlink" xfId="1" builtinId="8"/>
    <cellStyle name="Hyperlink 3" xfId="7" xr:uid="{D677921E-6DF7-410C-AE32-23134ACF30FA}"/>
    <cellStyle name="Normal" xfId="0" builtinId="0"/>
    <cellStyle name="Normal 10" xfId="11" xr:uid="{245F9D8E-891E-4A1B-BA92-D192D5BC7785}"/>
    <cellStyle name="Normal 10 2" xfId="12" xr:uid="{3A36F677-912E-49B6-AF7F-5A06DADEB7D2}"/>
    <cellStyle name="Normal 11" xfId="8" xr:uid="{DDE7D741-E61E-40E5-B21F-6D24FA5AC6AB}"/>
    <cellStyle name="Normal 13" xfId="10" xr:uid="{D5424A13-BDF9-4577-AF65-183F744F7FE2}"/>
    <cellStyle name="Normal 2 5" xfId="6" xr:uid="{5600E460-C85C-4D55-9F48-2A80A0BDA81B}"/>
    <cellStyle name="Paragraph Han" xfId="4" xr:uid="{A21B86BD-2897-4871-9F21-049D91551A86}"/>
    <cellStyle name="Per cent" xfId="2" builtinId="5"/>
  </cellStyles>
  <dxfs count="13">
    <dxf>
      <font>
        <b val="0"/>
        <i val="0"/>
        <strike val="0"/>
        <condense val="0"/>
        <extend val="0"/>
        <outline val="0"/>
        <shadow val="0"/>
        <u val="none"/>
        <vertAlign val="baseline"/>
        <sz val="12"/>
        <color auto="1"/>
        <name val="Arial"/>
        <scheme val="none"/>
      </font>
      <numFmt numFmtId="3" formatCode="#,##0"/>
      <fill>
        <patternFill patternType="none">
          <fgColor indexed="64"/>
          <bgColor indexed="65"/>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12"/>
        <color auto="1"/>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 formatCode="#,##0"/>
      <fill>
        <patternFill patternType="none">
          <fgColor rgb="FF000000"/>
          <bgColor rgb="FFFFFFFF"/>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12"/>
        <color auto="1"/>
        <name val="Arial"/>
        <family val="2"/>
        <scheme val="none"/>
      </font>
      <numFmt numFmtId="3" formatCode="#,##0"/>
      <fill>
        <patternFill patternType="none">
          <fgColor rgb="FF000000"/>
          <bgColor rgb="FFFFFFFF"/>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12"/>
        <color auto="1"/>
        <name val="Arial"/>
        <family val="2"/>
        <scheme val="none"/>
      </font>
      <numFmt numFmtId="3" formatCode="#,##0"/>
      <alignment horizontal="right" vertical="bottom" textRotation="0" wrapText="0" indent="0" justifyLastLine="0" shrinkToFit="0" readingOrder="0"/>
    </dxf>
    <dxf>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strike val="0"/>
        <outline val="0"/>
        <shadow val="0"/>
        <u val="none"/>
        <vertAlign val="baseline"/>
        <sz val="12"/>
        <color auto="1"/>
        <name val="Arial"/>
        <scheme val="none"/>
      </font>
    </dxf>
    <dxf>
      <font>
        <b val="0"/>
        <i val="0"/>
        <strike val="0"/>
        <condense val="0"/>
        <extend val="0"/>
        <outline val="0"/>
        <shadow val="0"/>
        <u val="none"/>
        <vertAlign val="baseline"/>
        <sz val="12"/>
        <color auto="1"/>
        <name val="Arial"/>
        <scheme val="none"/>
      </font>
      <fill>
        <patternFill patternType="none">
          <fgColor rgb="FF000000"/>
          <bgColor rgb="FFFFFFFF"/>
        </patternFill>
      </fill>
      <alignment horizontal="right" vertical="bottom" textRotation="0" wrapText="0" indent="0" justifyLastLine="0" shrinkToFit="0" readingOrder="0"/>
    </dxf>
    <dxf>
      <border>
        <bottom style="thin">
          <color rgb="FF000000"/>
        </bottom>
      </border>
    </dxf>
    <dxf>
      <font>
        <b/>
        <i val="0"/>
        <strike val="0"/>
        <condense val="0"/>
        <extend val="0"/>
        <outline val="0"/>
        <shadow val="0"/>
        <u val="none"/>
        <vertAlign val="baseline"/>
        <sz val="12"/>
        <color auto="1"/>
        <name val="Arial"/>
        <scheme val="none"/>
      </font>
      <fill>
        <patternFill patternType="none">
          <fgColor indexed="64"/>
          <bgColor indexed="65"/>
        </patternFill>
      </fill>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BDBAA58-7B6F-4884-82EB-AA5AA7D8D219}" name="table_review_1" displayName="table_review_1" ref="A5:J26" totalsRowShown="0" headerRowDxfId="12" dataDxfId="10" headerRowBorderDxfId="11" headerRowCellStyle="Normal 10" dataCellStyle="Normal 10">
  <tableColumns count="10">
    <tableColumn id="1" xr3:uid="{074A2B48-C590-4F8C-9EE4-4856BD54DBCD}" name="Financial year of the decision date" dataDxfId="9"/>
    <tableColumn id="10" xr3:uid="{CF5A44BC-C16C-41A1-B747-D4F9B6700D9C}" name="2025-26" dataDxfId="8"/>
    <tableColumn id="9" xr3:uid="{1CA0C5BA-672E-4978-B63B-0288CE4FD4DD}" name="2024-25" dataDxfId="7"/>
    <tableColumn id="8" xr3:uid="{B5054346-7094-41FE-80FD-A97A4ABDE1B2}" name="2023-24" dataDxfId="6" dataCellStyle="Normal 10"/>
    <tableColumn id="3" xr3:uid="{DDEB413F-A70E-483C-8418-7113DF2C2FC0}" name="2022-23" dataDxfId="5" dataCellStyle="Normal 10"/>
    <tableColumn id="2" xr3:uid="{8B5B0F5C-179B-41E1-9D21-432D358EFD17}" name="2021-22" dataDxfId="4" dataCellStyle="Normal 10"/>
    <tableColumn id="7" xr3:uid="{58F3B560-566A-4BA7-85BF-97BD038F852E}" name="2020-21" dataDxfId="3" dataCellStyle="Normal 10"/>
    <tableColumn id="6" xr3:uid="{DA8379B8-9AB4-42B7-A325-DE28C8A8D882}" name="2019-20" dataDxfId="2" dataCellStyle="Normal 10"/>
    <tableColumn id="5" xr3:uid="{680FEF0C-1FF8-40B9-8F03-F503313DBAD6}" name="2018-19" dataDxfId="1" dataCellStyle="Normal 10"/>
    <tableColumn id="4" xr3:uid="{84DD28BE-01B5-4C89-9E69-4B1CCD68C4E2}" name="2017-18" dataDxfId="0" dataCellStyle="Normal 1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6"/>
  <sheetViews>
    <sheetView showGridLines="0" workbookViewId="0"/>
  </sheetViews>
  <sheetFormatPr defaultColWidth="11.42578125" defaultRowHeight="15" x14ac:dyDescent="0.25"/>
  <cols>
    <col min="1" max="1" width="213.85546875" customWidth="1"/>
  </cols>
  <sheetData>
    <row r="1" spans="1:1" ht="20.25" x14ac:dyDescent="0.25">
      <c r="A1" s="7" t="s">
        <v>2637</v>
      </c>
    </row>
    <row r="2" spans="1:1" ht="60" x14ac:dyDescent="0.25">
      <c r="A2" s="3" t="s">
        <v>2638</v>
      </c>
    </row>
    <row r="3" spans="1:1" ht="18" x14ac:dyDescent="0.25">
      <c r="A3" s="8" t="s">
        <v>0</v>
      </c>
    </row>
    <row r="4" spans="1:1" ht="150" x14ac:dyDescent="0.25">
      <c r="A4" s="3" t="s">
        <v>2639</v>
      </c>
    </row>
    <row r="5" spans="1:1" ht="18" x14ac:dyDescent="0.25">
      <c r="A5" s="8" t="s">
        <v>1</v>
      </c>
    </row>
    <row r="6" spans="1:1" x14ac:dyDescent="0.25">
      <c r="A6" s="3" t="s">
        <v>15</v>
      </c>
    </row>
    <row r="7" spans="1:1" x14ac:dyDescent="0.25">
      <c r="A7" s="9" t="s">
        <v>2</v>
      </c>
    </row>
    <row r="8" spans="1:1" ht="18" x14ac:dyDescent="0.25">
      <c r="A8" s="8" t="s">
        <v>3</v>
      </c>
    </row>
    <row r="9" spans="1:1" x14ac:dyDescent="0.25">
      <c r="A9" s="3" t="s">
        <v>16</v>
      </c>
    </row>
    <row r="10" spans="1:1" ht="18" x14ac:dyDescent="0.25">
      <c r="A10" s="10" t="s">
        <v>4</v>
      </c>
    </row>
    <row r="11" spans="1:1" ht="45" x14ac:dyDescent="0.25">
      <c r="A11" s="6" t="s">
        <v>2641</v>
      </c>
    </row>
    <row r="12" spans="1:1" ht="18" x14ac:dyDescent="0.25">
      <c r="A12" s="10" t="s">
        <v>5</v>
      </c>
    </row>
    <row r="13" spans="1:1" x14ac:dyDescent="0.25">
      <c r="A13" s="6" t="s">
        <v>6</v>
      </c>
    </row>
    <row r="14" spans="1:1" ht="18" x14ac:dyDescent="0.25">
      <c r="A14" s="10" t="s">
        <v>7</v>
      </c>
    </row>
    <row r="15" spans="1:1" ht="75" x14ac:dyDescent="0.25">
      <c r="A15" s="6" t="s">
        <v>2640</v>
      </c>
    </row>
    <row r="16" spans="1:1" ht="18" x14ac:dyDescent="0.25">
      <c r="A16" s="8" t="s">
        <v>8</v>
      </c>
    </row>
    <row r="17" spans="1:1" ht="165" x14ac:dyDescent="0.25">
      <c r="A17" s="11" t="s">
        <v>2642</v>
      </c>
    </row>
    <row r="18" spans="1:1" ht="18" x14ac:dyDescent="0.25">
      <c r="A18" s="12" t="s">
        <v>9</v>
      </c>
    </row>
    <row r="19" spans="1:1" ht="225.75" x14ac:dyDescent="0.25">
      <c r="A19" s="4" t="s">
        <v>2643</v>
      </c>
    </row>
    <row r="20" spans="1:1" ht="18" x14ac:dyDescent="0.25">
      <c r="A20" s="12" t="s">
        <v>10</v>
      </c>
    </row>
    <row r="21" spans="1:1" ht="45" x14ac:dyDescent="0.25">
      <c r="A21" s="13" t="s">
        <v>2644</v>
      </c>
    </row>
    <row r="22" spans="1:1" ht="18" x14ac:dyDescent="0.25">
      <c r="A22" s="8" t="s">
        <v>11</v>
      </c>
    </row>
    <row r="23" spans="1:1" x14ac:dyDescent="0.25">
      <c r="A23" s="14" t="s">
        <v>12</v>
      </c>
    </row>
    <row r="24" spans="1:1" ht="18" x14ac:dyDescent="0.25">
      <c r="A24" s="8" t="s">
        <v>13</v>
      </c>
    </row>
    <row r="25" spans="1:1" x14ac:dyDescent="0.25">
      <c r="A25" s="15" t="str">
        <f>HYPERLINK("https://aib.gov.uk/statistics-and-reporting","Statistics &amp; data | Accountant in Bankruptcy (aib.gov.uk)")</f>
        <v>Statistics &amp; data | Accountant in Bankruptcy (aib.gov.uk)</v>
      </c>
    </row>
    <row r="26" spans="1:1" x14ac:dyDescent="0.25">
      <c r="A26" s="16" t="s">
        <v>14</v>
      </c>
    </row>
  </sheetData>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7"/>
  <sheetViews>
    <sheetView showGridLines="0" workbookViewId="0">
      <pane ySplit="5" topLeftCell="A20" activePane="bottomLeft" state="frozen"/>
      <selection pane="bottomLeft" activeCell="N19" sqref="N19"/>
    </sheetView>
  </sheetViews>
  <sheetFormatPr defaultColWidth="11.42578125" defaultRowHeight="15" x14ac:dyDescent="0.25"/>
  <cols>
    <col min="1" max="1" width="92" customWidth="1"/>
    <col min="2" max="2" width="17.7109375" customWidth="1"/>
    <col min="3" max="11" width="11" customWidth="1"/>
  </cols>
  <sheetData>
    <row r="1" spans="1:11" ht="20.25" x14ac:dyDescent="0.3">
      <c r="A1" s="57" t="s">
        <v>575</v>
      </c>
      <c r="B1" s="75"/>
      <c r="C1" s="59"/>
      <c r="D1" s="58"/>
      <c r="E1" s="58"/>
      <c r="F1" s="58"/>
      <c r="G1" s="58"/>
      <c r="H1" s="58"/>
      <c r="I1" s="58"/>
      <c r="J1" s="59"/>
      <c r="K1" s="59"/>
    </row>
    <row r="2" spans="1:11" ht="15.75" x14ac:dyDescent="0.25">
      <c r="A2" s="5" t="s">
        <v>175</v>
      </c>
      <c r="B2" s="32"/>
      <c r="C2" s="40"/>
      <c r="D2" s="40"/>
      <c r="E2" s="40"/>
      <c r="F2" s="40"/>
      <c r="G2" s="40"/>
      <c r="H2" s="41"/>
      <c r="I2" s="41"/>
      <c r="J2" s="40"/>
      <c r="K2" s="40"/>
    </row>
    <row r="3" spans="1:11" ht="15.75" x14ac:dyDescent="0.25">
      <c r="A3" s="5" t="s">
        <v>241</v>
      </c>
      <c r="B3" s="32"/>
      <c r="C3" s="40"/>
      <c r="D3" s="40"/>
      <c r="E3" s="40"/>
      <c r="F3" s="40"/>
      <c r="G3" s="40"/>
      <c r="H3" s="41"/>
      <c r="I3" s="41"/>
      <c r="J3" s="40"/>
      <c r="K3" s="40"/>
    </row>
    <row r="4" spans="1:11" ht="15.75" x14ac:dyDescent="0.25">
      <c r="A4" s="15" t="s">
        <v>177</v>
      </c>
      <c r="B4" s="60"/>
      <c r="C4" s="61"/>
      <c r="D4" s="61"/>
      <c r="E4" s="61"/>
      <c r="F4" s="61"/>
      <c r="G4" s="61"/>
      <c r="H4" s="62"/>
      <c r="I4" s="62"/>
      <c r="J4" s="61"/>
      <c r="K4" s="61"/>
    </row>
    <row r="5" spans="1:11" ht="31.5" x14ac:dyDescent="0.25">
      <c r="A5" s="44" t="s">
        <v>425</v>
      </c>
      <c r="B5" s="76" t="s">
        <v>179</v>
      </c>
      <c r="C5" s="46" t="s">
        <v>214</v>
      </c>
      <c r="D5" s="45" t="s">
        <v>215</v>
      </c>
      <c r="E5" s="45" t="s">
        <v>180</v>
      </c>
      <c r="F5" s="45" t="s">
        <v>181</v>
      </c>
      <c r="G5" s="45" t="s">
        <v>182</v>
      </c>
      <c r="H5" s="45" t="s">
        <v>183</v>
      </c>
      <c r="I5" s="45" t="s">
        <v>184</v>
      </c>
      <c r="J5" s="46" t="s">
        <v>185</v>
      </c>
      <c r="K5" s="46" t="s">
        <v>186</v>
      </c>
    </row>
    <row r="6" spans="1:11" ht="15.75" x14ac:dyDescent="0.25">
      <c r="A6" s="63" t="s">
        <v>576</v>
      </c>
      <c r="B6" s="77" t="s">
        <v>616</v>
      </c>
      <c r="C6" s="74" t="s">
        <v>617</v>
      </c>
      <c r="D6" s="74" t="s">
        <v>318</v>
      </c>
      <c r="E6" s="74" t="s">
        <v>618</v>
      </c>
      <c r="F6" s="74" t="s">
        <v>619</v>
      </c>
      <c r="G6" s="74" t="s">
        <v>620</v>
      </c>
      <c r="H6" s="74" t="s">
        <v>621</v>
      </c>
      <c r="I6" s="74" t="s">
        <v>622</v>
      </c>
      <c r="J6" s="64" t="s">
        <v>623</v>
      </c>
      <c r="K6" s="64" t="s">
        <v>624</v>
      </c>
    </row>
    <row r="7" spans="1:11" ht="15.75" x14ac:dyDescent="0.25">
      <c r="A7" s="65" t="s">
        <v>249</v>
      </c>
      <c r="B7" s="78" t="s">
        <v>625</v>
      </c>
      <c r="C7" s="73" t="s">
        <v>626</v>
      </c>
      <c r="D7" s="73" t="s">
        <v>627</v>
      </c>
      <c r="E7" s="73" t="s">
        <v>577</v>
      </c>
      <c r="F7" s="73" t="s">
        <v>290</v>
      </c>
      <c r="G7" s="73" t="s">
        <v>628</v>
      </c>
      <c r="H7" s="73" t="s">
        <v>362</v>
      </c>
      <c r="I7" s="73" t="s">
        <v>629</v>
      </c>
      <c r="J7" s="67" t="s">
        <v>328</v>
      </c>
      <c r="K7" s="67" t="s">
        <v>630</v>
      </c>
    </row>
    <row r="8" spans="1:11" ht="15.75" x14ac:dyDescent="0.25">
      <c r="A8" s="65" t="s">
        <v>257</v>
      </c>
      <c r="B8" s="78" t="s">
        <v>631</v>
      </c>
      <c r="C8" s="73" t="s">
        <v>632</v>
      </c>
      <c r="D8" s="73" t="s">
        <v>633</v>
      </c>
      <c r="E8" s="73" t="s">
        <v>294</v>
      </c>
      <c r="F8" s="73" t="s">
        <v>578</v>
      </c>
      <c r="G8" s="73" t="s">
        <v>579</v>
      </c>
      <c r="H8" s="73" t="s">
        <v>580</v>
      </c>
      <c r="I8" s="73" t="s">
        <v>634</v>
      </c>
      <c r="J8" s="67" t="s">
        <v>635</v>
      </c>
      <c r="K8" s="67" t="s">
        <v>636</v>
      </c>
    </row>
    <row r="9" spans="1:11" ht="15.75" x14ac:dyDescent="0.25">
      <c r="A9" s="63" t="s">
        <v>581</v>
      </c>
      <c r="B9" s="77" t="s">
        <v>637</v>
      </c>
      <c r="C9" s="74" t="s">
        <v>203</v>
      </c>
      <c r="D9" s="74" t="s">
        <v>638</v>
      </c>
      <c r="E9" s="74" t="s">
        <v>582</v>
      </c>
      <c r="F9" s="74" t="s">
        <v>498</v>
      </c>
      <c r="G9" s="74" t="s">
        <v>583</v>
      </c>
      <c r="H9" s="74" t="s">
        <v>500</v>
      </c>
      <c r="I9" s="74" t="s">
        <v>584</v>
      </c>
      <c r="J9" s="64" t="s">
        <v>639</v>
      </c>
      <c r="K9" s="64" t="s">
        <v>640</v>
      </c>
    </row>
    <row r="10" spans="1:11" ht="15.75" x14ac:dyDescent="0.25">
      <c r="A10" s="65" t="s">
        <v>249</v>
      </c>
      <c r="B10" s="78" t="s">
        <v>641</v>
      </c>
      <c r="C10" s="73" t="s">
        <v>642</v>
      </c>
      <c r="D10" s="73" t="s">
        <v>643</v>
      </c>
      <c r="E10" s="73" t="s">
        <v>585</v>
      </c>
      <c r="F10" s="73" t="s">
        <v>586</v>
      </c>
      <c r="G10" s="73" t="s">
        <v>587</v>
      </c>
      <c r="H10" s="73" t="s">
        <v>323</v>
      </c>
      <c r="I10" s="73" t="s">
        <v>588</v>
      </c>
      <c r="J10" s="67" t="s">
        <v>589</v>
      </c>
      <c r="K10" s="67" t="s">
        <v>644</v>
      </c>
    </row>
    <row r="11" spans="1:11" ht="15.75" x14ac:dyDescent="0.25">
      <c r="A11" s="65" t="s">
        <v>257</v>
      </c>
      <c r="B11" s="78" t="s">
        <v>645</v>
      </c>
      <c r="C11" s="73" t="s">
        <v>646</v>
      </c>
      <c r="D11" s="73" t="s">
        <v>513</v>
      </c>
      <c r="E11" s="73" t="s">
        <v>251</v>
      </c>
      <c r="F11" s="73" t="s">
        <v>590</v>
      </c>
      <c r="G11" s="73" t="s">
        <v>265</v>
      </c>
      <c r="H11" s="73" t="s">
        <v>591</v>
      </c>
      <c r="I11" s="73" t="s">
        <v>592</v>
      </c>
      <c r="J11" s="67" t="s">
        <v>582</v>
      </c>
      <c r="K11" s="67" t="s">
        <v>593</v>
      </c>
    </row>
    <row r="12" spans="1:11" ht="15.75" x14ac:dyDescent="0.25">
      <c r="A12" s="63" t="s">
        <v>594</v>
      </c>
      <c r="B12" s="77" t="s">
        <v>546</v>
      </c>
      <c r="C12" s="74" t="s">
        <v>547</v>
      </c>
      <c r="D12" s="74" t="s">
        <v>548</v>
      </c>
      <c r="E12" s="74" t="s">
        <v>549</v>
      </c>
      <c r="F12" s="74" t="s">
        <v>493</v>
      </c>
      <c r="G12" s="74" t="s">
        <v>550</v>
      </c>
      <c r="H12" s="74" t="s">
        <v>551</v>
      </c>
      <c r="I12" s="74" t="s">
        <v>552</v>
      </c>
      <c r="J12" s="64" t="s">
        <v>553</v>
      </c>
      <c r="K12" s="64" t="s">
        <v>554</v>
      </c>
    </row>
    <row r="13" spans="1:11" ht="15.75" x14ac:dyDescent="0.25">
      <c r="A13" s="65" t="s">
        <v>249</v>
      </c>
      <c r="B13" s="78" t="s">
        <v>647</v>
      </c>
      <c r="C13" s="73" t="s">
        <v>648</v>
      </c>
      <c r="D13" s="73" t="s">
        <v>649</v>
      </c>
      <c r="E13" s="73" t="s">
        <v>595</v>
      </c>
      <c r="F13" s="73" t="s">
        <v>596</v>
      </c>
      <c r="G13" s="73" t="s">
        <v>650</v>
      </c>
      <c r="H13" s="73" t="s">
        <v>651</v>
      </c>
      <c r="I13" s="73" t="s">
        <v>652</v>
      </c>
      <c r="J13" s="67" t="s">
        <v>653</v>
      </c>
      <c r="K13" s="67" t="s">
        <v>654</v>
      </c>
    </row>
    <row r="14" spans="1:11" ht="15.75" x14ac:dyDescent="0.25">
      <c r="A14" s="65" t="s">
        <v>257</v>
      </c>
      <c r="B14" s="78" t="s">
        <v>655</v>
      </c>
      <c r="C14" s="73" t="s">
        <v>199</v>
      </c>
      <c r="D14" s="73" t="s">
        <v>656</v>
      </c>
      <c r="E14" s="73" t="s">
        <v>597</v>
      </c>
      <c r="F14" s="73" t="s">
        <v>597</v>
      </c>
      <c r="G14" s="73" t="s">
        <v>598</v>
      </c>
      <c r="H14" s="73" t="s">
        <v>599</v>
      </c>
      <c r="I14" s="73" t="s">
        <v>600</v>
      </c>
      <c r="J14" s="67" t="s">
        <v>657</v>
      </c>
      <c r="K14" s="67" t="s">
        <v>658</v>
      </c>
    </row>
    <row r="15" spans="1:11" ht="15.75" x14ac:dyDescent="0.25">
      <c r="A15" s="63" t="s">
        <v>601</v>
      </c>
      <c r="B15" s="77" t="s">
        <v>659</v>
      </c>
      <c r="C15" s="79" t="s">
        <v>660</v>
      </c>
      <c r="D15" s="79" t="s">
        <v>661</v>
      </c>
      <c r="E15" s="79" t="s">
        <v>602</v>
      </c>
      <c r="F15" s="79" t="s">
        <v>603</v>
      </c>
      <c r="G15" s="79" t="s">
        <v>662</v>
      </c>
      <c r="H15" s="79" t="s">
        <v>663</v>
      </c>
      <c r="I15" s="79" t="s">
        <v>604</v>
      </c>
      <c r="J15" s="64" t="s">
        <v>605</v>
      </c>
      <c r="K15" s="64" t="s">
        <v>664</v>
      </c>
    </row>
    <row r="16" spans="1:11" ht="15.75" x14ac:dyDescent="0.25">
      <c r="A16" s="65" t="s">
        <v>249</v>
      </c>
      <c r="B16" s="78" t="s">
        <v>665</v>
      </c>
      <c r="C16" s="80" t="s">
        <v>666</v>
      </c>
      <c r="D16" s="80" t="s">
        <v>667</v>
      </c>
      <c r="E16" s="80" t="s">
        <v>606</v>
      </c>
      <c r="F16" s="80" t="s">
        <v>668</v>
      </c>
      <c r="G16" s="80" t="s">
        <v>607</v>
      </c>
      <c r="H16" s="80" t="s">
        <v>608</v>
      </c>
      <c r="I16" s="80" t="s">
        <v>609</v>
      </c>
      <c r="J16" s="67" t="s">
        <v>610</v>
      </c>
      <c r="K16" s="67" t="s">
        <v>611</v>
      </c>
    </row>
    <row r="17" spans="1:11" ht="15.75" x14ac:dyDescent="0.25">
      <c r="A17" s="65" t="s">
        <v>257</v>
      </c>
      <c r="B17" s="78" t="s">
        <v>669</v>
      </c>
      <c r="C17" s="80" t="s">
        <v>670</v>
      </c>
      <c r="D17" s="80" t="s">
        <v>671</v>
      </c>
      <c r="E17" s="80" t="s">
        <v>612</v>
      </c>
      <c r="F17" s="80" t="s">
        <v>613</v>
      </c>
      <c r="G17" s="80" t="s">
        <v>606</v>
      </c>
      <c r="H17" s="80" t="s">
        <v>662</v>
      </c>
      <c r="I17" s="80" t="s">
        <v>614</v>
      </c>
      <c r="J17" s="67" t="s">
        <v>672</v>
      </c>
      <c r="K17" s="67" t="s">
        <v>615</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8"/>
  <sheetViews>
    <sheetView showGridLines="0" workbookViewId="0">
      <pane ySplit="5" topLeftCell="A6" activePane="bottomLeft" state="frozen"/>
      <selection pane="bottomLeft" activeCell="F24" sqref="F24"/>
    </sheetView>
  </sheetViews>
  <sheetFormatPr defaultColWidth="11.42578125" defaultRowHeight="15" x14ac:dyDescent="0.25"/>
  <cols>
    <col min="1" max="1" width="80.42578125" customWidth="1"/>
    <col min="2" max="2" width="17.7109375" customWidth="1"/>
    <col min="3" max="13" width="12.85546875" customWidth="1"/>
  </cols>
  <sheetData>
    <row r="1" spans="1:13" ht="20.25" x14ac:dyDescent="0.3">
      <c r="A1" s="57" t="s">
        <v>673</v>
      </c>
      <c r="B1" s="58"/>
      <c r="C1" s="59"/>
      <c r="D1" s="58"/>
      <c r="E1" s="58"/>
      <c r="F1" s="58"/>
      <c r="G1" s="58"/>
      <c r="H1" s="58"/>
      <c r="I1" s="58"/>
      <c r="J1" s="58"/>
      <c r="K1" s="58"/>
      <c r="L1" s="59"/>
      <c r="M1" s="59"/>
    </row>
    <row r="2" spans="1:13" ht="15.75" x14ac:dyDescent="0.25">
      <c r="A2" s="5" t="s">
        <v>175</v>
      </c>
      <c r="B2" s="32"/>
      <c r="C2" s="40"/>
      <c r="D2" s="40"/>
      <c r="E2" s="40"/>
      <c r="F2" s="40"/>
      <c r="G2" s="40"/>
      <c r="H2" s="41"/>
      <c r="I2" s="41"/>
      <c r="J2" s="41"/>
      <c r="K2" s="40"/>
      <c r="L2" s="40"/>
      <c r="M2" s="40"/>
    </row>
    <row r="3" spans="1:13" ht="15.75" x14ac:dyDescent="0.25">
      <c r="A3" s="5" t="s">
        <v>241</v>
      </c>
      <c r="B3" s="32"/>
      <c r="C3" s="40"/>
      <c r="D3" s="40"/>
      <c r="E3" s="40"/>
      <c r="F3" s="40"/>
      <c r="G3" s="40"/>
      <c r="H3" s="41"/>
      <c r="I3" s="41"/>
      <c r="J3" s="41"/>
      <c r="K3" s="40"/>
      <c r="L3" s="40"/>
      <c r="M3" s="40"/>
    </row>
    <row r="4" spans="1:13" ht="15.75" x14ac:dyDescent="0.25">
      <c r="A4" s="15" t="s">
        <v>177</v>
      </c>
      <c r="B4" s="60"/>
      <c r="C4" s="61"/>
      <c r="D4" s="61"/>
      <c r="E4" s="61"/>
      <c r="F4" s="61"/>
      <c r="G4" s="61"/>
      <c r="H4" s="62"/>
      <c r="I4" s="62"/>
      <c r="J4" s="62"/>
      <c r="K4" s="61"/>
      <c r="L4" s="61"/>
      <c r="M4" s="61"/>
    </row>
    <row r="5" spans="1:13" ht="31.5" x14ac:dyDescent="0.25">
      <c r="A5" s="81" t="s">
        <v>674</v>
      </c>
      <c r="B5" s="45" t="s">
        <v>179</v>
      </c>
      <c r="C5" s="82" t="s">
        <v>214</v>
      </c>
      <c r="D5" s="45" t="s">
        <v>215</v>
      </c>
      <c r="E5" s="45" t="s">
        <v>180</v>
      </c>
      <c r="F5" s="45" t="s">
        <v>181</v>
      </c>
      <c r="G5" s="45" t="s">
        <v>182</v>
      </c>
      <c r="H5" s="45" t="s">
        <v>183</v>
      </c>
      <c r="I5" s="45" t="s">
        <v>184</v>
      </c>
      <c r="J5" s="45" t="s">
        <v>185</v>
      </c>
      <c r="K5" s="45" t="s">
        <v>186</v>
      </c>
      <c r="L5" s="82" t="s">
        <v>187</v>
      </c>
      <c r="M5" s="82" t="s">
        <v>188</v>
      </c>
    </row>
    <row r="6" spans="1:13" ht="15.75" x14ac:dyDescent="0.25">
      <c r="A6" s="63" t="s">
        <v>675</v>
      </c>
      <c r="B6" s="48" t="s">
        <v>716</v>
      </c>
      <c r="C6" s="74" t="s">
        <v>717</v>
      </c>
      <c r="D6" s="74" t="s">
        <v>718</v>
      </c>
      <c r="E6" s="74" t="s">
        <v>676</v>
      </c>
      <c r="F6" s="74" t="s">
        <v>677</v>
      </c>
      <c r="G6" s="74" t="s">
        <v>678</v>
      </c>
      <c r="H6" s="74" t="s">
        <v>679</v>
      </c>
      <c r="I6" s="74" t="s">
        <v>719</v>
      </c>
      <c r="J6" s="74" t="s">
        <v>720</v>
      </c>
      <c r="K6" s="74" t="s">
        <v>721</v>
      </c>
      <c r="L6" s="64" t="s">
        <v>722</v>
      </c>
      <c r="M6" s="64" t="s">
        <v>723</v>
      </c>
    </row>
    <row r="7" spans="1:13" ht="15.75" x14ac:dyDescent="0.25">
      <c r="A7" s="63" t="s">
        <v>680</v>
      </c>
      <c r="B7" s="48" t="s">
        <v>724</v>
      </c>
      <c r="C7" s="74" t="s">
        <v>725</v>
      </c>
      <c r="D7" s="74" t="s">
        <v>726</v>
      </c>
      <c r="E7" s="74" t="s">
        <v>627</v>
      </c>
      <c r="F7" s="74" t="s">
        <v>681</v>
      </c>
      <c r="G7" s="74" t="s">
        <v>727</v>
      </c>
      <c r="H7" s="74" t="s">
        <v>728</v>
      </c>
      <c r="I7" s="74" t="s">
        <v>729</v>
      </c>
      <c r="J7" s="74" t="s">
        <v>730</v>
      </c>
      <c r="K7" s="74" t="s">
        <v>731</v>
      </c>
      <c r="L7" s="64" t="s">
        <v>732</v>
      </c>
      <c r="M7" s="64" t="s">
        <v>733</v>
      </c>
    </row>
    <row r="8" spans="1:13" ht="15.75" x14ac:dyDescent="0.25">
      <c r="A8" s="65" t="s">
        <v>682</v>
      </c>
      <c r="B8" s="66" t="s">
        <v>734</v>
      </c>
      <c r="C8" s="73" t="s">
        <v>735</v>
      </c>
      <c r="D8" s="73" t="s">
        <v>736</v>
      </c>
      <c r="E8" s="73" t="s">
        <v>436</v>
      </c>
      <c r="F8" s="73" t="s">
        <v>683</v>
      </c>
      <c r="G8" s="73" t="s">
        <v>684</v>
      </c>
      <c r="H8" s="73" t="s">
        <v>685</v>
      </c>
      <c r="I8" s="73" t="s">
        <v>686</v>
      </c>
      <c r="J8" s="73" t="s">
        <v>737</v>
      </c>
      <c r="K8" s="73" t="s">
        <v>341</v>
      </c>
      <c r="L8" s="67" t="s">
        <v>738</v>
      </c>
      <c r="M8" s="67" t="s">
        <v>739</v>
      </c>
    </row>
    <row r="9" spans="1:13" ht="15.75" x14ac:dyDescent="0.25">
      <c r="A9" s="63" t="s">
        <v>687</v>
      </c>
      <c r="B9" s="48" t="s">
        <v>631</v>
      </c>
      <c r="C9" s="74" t="s">
        <v>740</v>
      </c>
      <c r="D9" s="74" t="s">
        <v>741</v>
      </c>
      <c r="E9" s="74" t="s">
        <v>742</v>
      </c>
      <c r="F9" s="74" t="s">
        <v>743</v>
      </c>
      <c r="G9" s="74" t="s">
        <v>744</v>
      </c>
      <c r="H9" s="74" t="s">
        <v>745</v>
      </c>
      <c r="I9" s="74" t="s">
        <v>746</v>
      </c>
      <c r="J9" s="74" t="s">
        <v>747</v>
      </c>
      <c r="K9" s="74" t="s">
        <v>748</v>
      </c>
      <c r="L9" s="64" t="s">
        <v>749</v>
      </c>
      <c r="M9" s="64" t="s">
        <v>750</v>
      </c>
    </row>
    <row r="10" spans="1:13" ht="15.75" x14ac:dyDescent="0.25">
      <c r="A10" s="65" t="s">
        <v>688</v>
      </c>
      <c r="B10" s="66" t="s">
        <v>751</v>
      </c>
      <c r="C10" s="73" t="s">
        <v>752</v>
      </c>
      <c r="D10" s="73" t="s">
        <v>753</v>
      </c>
      <c r="E10" s="73" t="s">
        <v>449</v>
      </c>
      <c r="F10" s="73" t="s">
        <v>754</v>
      </c>
      <c r="G10" s="73" t="s">
        <v>755</v>
      </c>
      <c r="H10" s="73" t="s">
        <v>756</v>
      </c>
      <c r="I10" s="73" t="s">
        <v>757</v>
      </c>
      <c r="J10" s="73" t="s">
        <v>758</v>
      </c>
      <c r="K10" s="73" t="s">
        <v>759</v>
      </c>
      <c r="L10" s="67" t="s">
        <v>760</v>
      </c>
      <c r="M10" s="67" t="s">
        <v>761</v>
      </c>
    </row>
    <row r="11" spans="1:13" ht="15.75" x14ac:dyDescent="0.25">
      <c r="A11" s="65" t="s">
        <v>689</v>
      </c>
      <c r="B11" s="66" t="s">
        <v>762</v>
      </c>
      <c r="C11" s="73" t="s">
        <v>763</v>
      </c>
      <c r="D11" s="73" t="s">
        <v>712</v>
      </c>
      <c r="E11" s="73" t="s">
        <v>690</v>
      </c>
      <c r="F11" s="73" t="s">
        <v>691</v>
      </c>
      <c r="G11" s="73" t="s">
        <v>303</v>
      </c>
      <c r="H11" s="73" t="s">
        <v>692</v>
      </c>
      <c r="I11" s="73" t="s">
        <v>693</v>
      </c>
      <c r="J11" s="73" t="s">
        <v>694</v>
      </c>
      <c r="K11" s="73" t="s">
        <v>695</v>
      </c>
      <c r="L11" s="67" t="s">
        <v>696</v>
      </c>
      <c r="M11" s="67" t="s">
        <v>695</v>
      </c>
    </row>
    <row r="12" spans="1:13" ht="15.75" x14ac:dyDescent="0.25">
      <c r="A12" s="65" t="s">
        <v>697</v>
      </c>
      <c r="B12" s="66" t="s">
        <v>764</v>
      </c>
      <c r="C12" s="73" t="s">
        <v>765</v>
      </c>
      <c r="D12" s="73" t="s">
        <v>329</v>
      </c>
      <c r="E12" s="73" t="s">
        <v>359</v>
      </c>
      <c r="F12" s="73" t="s">
        <v>766</v>
      </c>
      <c r="G12" s="73" t="s">
        <v>767</v>
      </c>
      <c r="H12" s="73" t="s">
        <v>551</v>
      </c>
      <c r="I12" s="73" t="s">
        <v>768</v>
      </c>
      <c r="J12" s="73" t="s">
        <v>769</v>
      </c>
      <c r="K12" s="73" t="s">
        <v>770</v>
      </c>
      <c r="L12" s="67" t="s">
        <v>771</v>
      </c>
      <c r="M12" s="67" t="s">
        <v>772</v>
      </c>
    </row>
    <row r="13" spans="1:13" ht="15.75" x14ac:dyDescent="0.25">
      <c r="A13" s="65" t="s">
        <v>698</v>
      </c>
      <c r="B13" s="66" t="s">
        <v>773</v>
      </c>
      <c r="C13" s="73" t="s">
        <v>774</v>
      </c>
      <c r="D13" s="73" t="s">
        <v>775</v>
      </c>
      <c r="E13" s="73" t="s">
        <v>776</v>
      </c>
      <c r="F13" s="73" t="s">
        <v>777</v>
      </c>
      <c r="G13" s="73" t="s">
        <v>778</v>
      </c>
      <c r="H13" s="73" t="s">
        <v>699</v>
      </c>
      <c r="I13" s="73" t="s">
        <v>779</v>
      </c>
      <c r="J13" s="73" t="s">
        <v>780</v>
      </c>
      <c r="K13" s="73" t="s">
        <v>781</v>
      </c>
      <c r="L13" s="67" t="s">
        <v>782</v>
      </c>
      <c r="M13" s="67" t="s">
        <v>783</v>
      </c>
    </row>
    <row r="14" spans="1:13" ht="15.75" x14ac:dyDescent="0.25">
      <c r="A14" s="63" t="s">
        <v>700</v>
      </c>
      <c r="B14" s="48" t="s">
        <v>784</v>
      </c>
      <c r="C14" s="74" t="s">
        <v>785</v>
      </c>
      <c r="D14" s="74" t="s">
        <v>786</v>
      </c>
      <c r="E14" s="74" t="s">
        <v>470</v>
      </c>
      <c r="F14" s="74" t="s">
        <v>470</v>
      </c>
      <c r="G14" s="74" t="s">
        <v>787</v>
      </c>
      <c r="H14" s="74" t="s">
        <v>788</v>
      </c>
      <c r="I14" s="74" t="s">
        <v>789</v>
      </c>
      <c r="J14" s="74" t="s">
        <v>790</v>
      </c>
      <c r="K14" s="74" t="s">
        <v>791</v>
      </c>
      <c r="L14" s="64" t="s">
        <v>792</v>
      </c>
      <c r="M14" s="64" t="s">
        <v>793</v>
      </c>
    </row>
    <row r="15" spans="1:13" ht="15.75" x14ac:dyDescent="0.25">
      <c r="A15" s="65" t="s">
        <v>688</v>
      </c>
      <c r="B15" s="66" t="s">
        <v>316</v>
      </c>
      <c r="C15" s="73" t="s">
        <v>314</v>
      </c>
      <c r="D15" s="73" t="s">
        <v>794</v>
      </c>
      <c r="E15" s="73" t="s">
        <v>531</v>
      </c>
      <c r="F15" s="73" t="s">
        <v>531</v>
      </c>
      <c r="G15" s="73" t="s">
        <v>701</v>
      </c>
      <c r="H15" s="73" t="s">
        <v>702</v>
      </c>
      <c r="I15" s="73" t="s">
        <v>795</v>
      </c>
      <c r="J15" s="73" t="s">
        <v>460</v>
      </c>
      <c r="K15" s="73" t="s">
        <v>703</v>
      </c>
      <c r="L15" s="67" t="s">
        <v>796</v>
      </c>
      <c r="M15" s="67" t="s">
        <v>704</v>
      </c>
    </row>
    <row r="16" spans="1:13" ht="15.75" x14ac:dyDescent="0.25">
      <c r="A16" s="65" t="s">
        <v>705</v>
      </c>
      <c r="B16" s="66" t="s">
        <v>797</v>
      </c>
      <c r="C16" s="73" t="s">
        <v>798</v>
      </c>
      <c r="D16" s="73" t="s">
        <v>799</v>
      </c>
      <c r="E16" s="73" t="s">
        <v>800</v>
      </c>
      <c r="F16" s="73" t="s">
        <v>800</v>
      </c>
      <c r="G16" s="73" t="s">
        <v>801</v>
      </c>
      <c r="H16" s="73" t="s">
        <v>802</v>
      </c>
      <c r="I16" s="73" t="s">
        <v>803</v>
      </c>
      <c r="J16" s="73" t="s">
        <v>804</v>
      </c>
      <c r="K16" s="73" t="s">
        <v>805</v>
      </c>
      <c r="L16" s="67" t="s">
        <v>806</v>
      </c>
      <c r="M16" s="67" t="s">
        <v>807</v>
      </c>
    </row>
    <row r="17" spans="1:13" ht="15.75" x14ac:dyDescent="0.25">
      <c r="A17" s="65" t="s">
        <v>689</v>
      </c>
      <c r="B17" s="66" t="s">
        <v>808</v>
      </c>
      <c r="C17" s="73" t="s">
        <v>563</v>
      </c>
      <c r="D17" s="73" t="s">
        <v>522</v>
      </c>
      <c r="E17" s="73" t="s">
        <v>545</v>
      </c>
      <c r="F17" s="73" t="s">
        <v>545</v>
      </c>
      <c r="G17" s="73" t="s">
        <v>519</v>
      </c>
      <c r="H17" s="73" t="s">
        <v>706</v>
      </c>
      <c r="I17" s="73" t="s">
        <v>410</v>
      </c>
      <c r="J17" s="73" t="s">
        <v>707</v>
      </c>
      <c r="K17" s="73" t="s">
        <v>207</v>
      </c>
      <c r="L17" s="67" t="s">
        <v>708</v>
      </c>
      <c r="M17" s="67" t="s">
        <v>709</v>
      </c>
    </row>
    <row r="18" spans="1:13" ht="15.75" x14ac:dyDescent="0.25">
      <c r="A18" s="65" t="s">
        <v>710</v>
      </c>
      <c r="B18" s="66" t="s">
        <v>809</v>
      </c>
      <c r="C18" s="73" t="s">
        <v>810</v>
      </c>
      <c r="D18" s="73" t="s">
        <v>275</v>
      </c>
      <c r="E18" s="73" t="s">
        <v>711</v>
      </c>
      <c r="F18" s="73" t="s">
        <v>711</v>
      </c>
      <c r="G18" s="73" t="s">
        <v>490</v>
      </c>
      <c r="H18" s="73" t="s">
        <v>712</v>
      </c>
      <c r="I18" s="73" t="s">
        <v>713</v>
      </c>
      <c r="J18" s="73" t="s">
        <v>714</v>
      </c>
      <c r="K18" s="73" t="s">
        <v>715</v>
      </c>
      <c r="L18" s="67" t="s">
        <v>421</v>
      </c>
      <c r="M18" s="67" t="s">
        <v>268</v>
      </c>
    </row>
  </sheetData>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9"/>
  <sheetViews>
    <sheetView showGridLines="0" workbookViewId="0">
      <pane ySplit="5" topLeftCell="A6" activePane="bottomLeft" state="frozen"/>
      <selection pane="bottomLeft" activeCell="O16" sqref="O16"/>
    </sheetView>
  </sheetViews>
  <sheetFormatPr defaultColWidth="11.42578125" defaultRowHeight="15" x14ac:dyDescent="0.25"/>
  <cols>
    <col min="1" max="1" width="66.42578125" customWidth="1"/>
    <col min="2" max="2" width="17.7109375" customWidth="1"/>
    <col min="3" max="13" width="14" customWidth="1"/>
  </cols>
  <sheetData>
    <row r="1" spans="1:13" ht="20.25" x14ac:dyDescent="0.3">
      <c r="A1" s="57" t="s">
        <v>811</v>
      </c>
    </row>
    <row r="2" spans="1:13" ht="15.75" x14ac:dyDescent="0.25">
      <c r="A2" s="5" t="s">
        <v>402</v>
      </c>
      <c r="B2" s="83"/>
      <c r="C2" s="83"/>
      <c r="D2" s="83"/>
      <c r="E2" s="83"/>
      <c r="F2" s="83"/>
      <c r="G2" s="83"/>
      <c r="H2" s="83"/>
      <c r="I2" s="83"/>
      <c r="J2" s="83"/>
      <c r="K2" s="83"/>
    </row>
    <row r="3" spans="1:13" ht="15.75" x14ac:dyDescent="0.25">
      <c r="A3" s="5" t="s">
        <v>403</v>
      </c>
      <c r="B3" s="83"/>
      <c r="C3" s="83"/>
      <c r="D3" s="83"/>
      <c r="E3" s="83"/>
      <c r="F3" s="83"/>
      <c r="G3" s="83"/>
      <c r="H3" s="83"/>
      <c r="I3" s="83"/>
      <c r="J3" s="83"/>
      <c r="K3" s="83"/>
    </row>
    <row r="4" spans="1:13" ht="15.75" x14ac:dyDescent="0.25">
      <c r="A4" s="15" t="s">
        <v>177</v>
      </c>
      <c r="B4" s="83"/>
      <c r="C4" s="83"/>
      <c r="D4" s="83"/>
      <c r="E4" s="83"/>
      <c r="F4" s="83"/>
      <c r="G4" s="83"/>
      <c r="H4" s="83"/>
      <c r="I4" s="83"/>
      <c r="J4" s="83"/>
      <c r="K4" s="83"/>
    </row>
    <row r="5" spans="1:13" ht="31.5" x14ac:dyDescent="0.25">
      <c r="A5" s="81" t="s">
        <v>812</v>
      </c>
      <c r="B5" s="45" t="s">
        <v>179</v>
      </c>
      <c r="C5" s="45" t="s">
        <v>214</v>
      </c>
      <c r="D5" s="45" t="s">
        <v>215</v>
      </c>
      <c r="E5" s="45" t="s">
        <v>180</v>
      </c>
      <c r="F5" s="45" t="s">
        <v>181</v>
      </c>
      <c r="G5" s="45" t="s">
        <v>182</v>
      </c>
      <c r="H5" s="45" t="s">
        <v>183</v>
      </c>
      <c r="I5" s="45" t="s">
        <v>184</v>
      </c>
      <c r="J5" s="45" t="s">
        <v>185</v>
      </c>
      <c r="K5" s="45" t="s">
        <v>186</v>
      </c>
      <c r="L5" s="82" t="s">
        <v>187</v>
      </c>
      <c r="M5" s="82" t="s">
        <v>188</v>
      </c>
    </row>
    <row r="6" spans="1:13" ht="15.75" x14ac:dyDescent="0.25">
      <c r="A6" s="63" t="s">
        <v>813</v>
      </c>
      <c r="B6" s="48" t="s">
        <v>834</v>
      </c>
      <c r="C6" s="74" t="s">
        <v>835</v>
      </c>
      <c r="D6" s="74" t="s">
        <v>836</v>
      </c>
      <c r="E6" s="74" t="s">
        <v>837</v>
      </c>
      <c r="F6" s="74" t="s">
        <v>838</v>
      </c>
      <c r="G6" s="74" t="s">
        <v>839</v>
      </c>
      <c r="H6" s="74" t="s">
        <v>840</v>
      </c>
      <c r="I6" s="74" t="s">
        <v>841</v>
      </c>
      <c r="J6" s="74" t="s">
        <v>842</v>
      </c>
      <c r="K6" s="74" t="s">
        <v>843</v>
      </c>
      <c r="L6" s="74" t="s">
        <v>844</v>
      </c>
      <c r="M6" s="74" t="s">
        <v>845</v>
      </c>
    </row>
    <row r="7" spans="1:13" ht="15.75" x14ac:dyDescent="0.25">
      <c r="A7" s="65" t="s">
        <v>814</v>
      </c>
      <c r="B7" s="66" t="s">
        <v>846</v>
      </c>
      <c r="C7" s="73" t="s">
        <v>847</v>
      </c>
      <c r="D7" s="73" t="s">
        <v>848</v>
      </c>
      <c r="E7" s="73" t="s">
        <v>849</v>
      </c>
      <c r="F7" s="73" t="s">
        <v>850</v>
      </c>
      <c r="G7" s="73" t="s">
        <v>851</v>
      </c>
      <c r="H7" s="73" t="s">
        <v>852</v>
      </c>
      <c r="I7" s="73" t="s">
        <v>853</v>
      </c>
      <c r="J7" s="73" t="s">
        <v>854</v>
      </c>
      <c r="K7" s="73" t="s">
        <v>855</v>
      </c>
      <c r="L7" s="73" t="s">
        <v>856</v>
      </c>
      <c r="M7" s="73" t="s">
        <v>857</v>
      </c>
    </row>
    <row r="8" spans="1:13" ht="15.75" x14ac:dyDescent="0.25">
      <c r="A8" s="65" t="s">
        <v>815</v>
      </c>
      <c r="B8" s="66" t="s">
        <v>858</v>
      </c>
      <c r="C8" s="73" t="s">
        <v>692</v>
      </c>
      <c r="D8" s="73" t="s">
        <v>859</v>
      </c>
      <c r="E8" s="73" t="s">
        <v>816</v>
      </c>
      <c r="F8" s="73" t="s">
        <v>715</v>
      </c>
      <c r="G8" s="73" t="s">
        <v>817</v>
      </c>
      <c r="H8" s="73" t="s">
        <v>818</v>
      </c>
      <c r="I8" s="73" t="s">
        <v>819</v>
      </c>
      <c r="J8" s="73" t="s">
        <v>820</v>
      </c>
      <c r="K8" s="73" t="s">
        <v>821</v>
      </c>
      <c r="L8" s="73" t="s">
        <v>822</v>
      </c>
      <c r="M8" s="73" t="s">
        <v>823</v>
      </c>
    </row>
    <row r="9" spans="1:13" ht="15.75" x14ac:dyDescent="0.25">
      <c r="A9" s="63" t="s">
        <v>824</v>
      </c>
      <c r="B9" s="68" t="s">
        <v>860</v>
      </c>
      <c r="C9" s="74" t="s">
        <v>398</v>
      </c>
      <c r="D9" s="74" t="s">
        <v>861</v>
      </c>
      <c r="E9" s="74" t="s">
        <v>862</v>
      </c>
      <c r="F9" s="74" t="s">
        <v>863</v>
      </c>
      <c r="G9" s="74" t="s">
        <v>864</v>
      </c>
      <c r="H9" s="74" t="s">
        <v>865</v>
      </c>
      <c r="I9" s="74" t="s">
        <v>866</v>
      </c>
      <c r="J9" s="74" t="s">
        <v>867</v>
      </c>
      <c r="K9" s="74" t="s">
        <v>868</v>
      </c>
      <c r="L9" s="74" t="s">
        <v>869</v>
      </c>
      <c r="M9" s="74" t="s">
        <v>870</v>
      </c>
    </row>
  </sheetData>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21"/>
  <sheetViews>
    <sheetView showGridLines="0" workbookViewId="0">
      <pane ySplit="5" topLeftCell="A6" activePane="bottomLeft" state="frozen"/>
      <selection pane="bottomLeft" activeCell="B13" sqref="B13"/>
    </sheetView>
  </sheetViews>
  <sheetFormatPr defaultColWidth="11.42578125" defaultRowHeight="15" x14ac:dyDescent="0.25"/>
  <cols>
    <col min="1" max="1" width="96.85546875" customWidth="1"/>
    <col min="2" max="2" width="17.7109375" customWidth="1"/>
    <col min="3" max="11" width="14.85546875" customWidth="1"/>
  </cols>
  <sheetData>
    <row r="1" spans="1:11" ht="20.25" x14ac:dyDescent="0.3">
      <c r="A1" s="57" t="s">
        <v>871</v>
      </c>
      <c r="C1" s="56"/>
      <c r="D1" s="56"/>
      <c r="E1" s="56"/>
      <c r="F1" s="56"/>
      <c r="G1" s="56"/>
      <c r="H1" s="56"/>
      <c r="I1" s="56"/>
      <c r="J1" s="56"/>
      <c r="K1" s="56"/>
    </row>
    <row r="2" spans="1:11" ht="15.75" x14ac:dyDescent="0.25">
      <c r="A2" s="5" t="s">
        <v>175</v>
      </c>
      <c r="B2" s="83"/>
      <c r="C2" s="84"/>
      <c r="D2" s="84"/>
      <c r="E2" s="84"/>
      <c r="F2" s="84"/>
      <c r="G2" s="84"/>
      <c r="H2" s="84"/>
      <c r="I2" s="84"/>
      <c r="J2" s="56"/>
      <c r="K2" s="56"/>
    </row>
    <row r="3" spans="1:11" ht="15.75" x14ac:dyDescent="0.25">
      <c r="A3" s="5" t="s">
        <v>241</v>
      </c>
      <c r="B3" s="83"/>
      <c r="C3" s="84"/>
      <c r="D3" s="84"/>
      <c r="E3" s="84"/>
      <c r="F3" s="84"/>
      <c r="G3" s="84"/>
      <c r="H3" s="84"/>
      <c r="I3" s="84"/>
      <c r="J3" s="56"/>
      <c r="K3" s="56"/>
    </row>
    <row r="4" spans="1:11" ht="15.75" x14ac:dyDescent="0.25">
      <c r="A4" s="15" t="s">
        <v>177</v>
      </c>
      <c r="B4" s="83"/>
      <c r="C4" s="84"/>
      <c r="D4" s="84"/>
      <c r="E4" s="84"/>
      <c r="F4" s="84"/>
      <c r="G4" s="84"/>
      <c r="H4" s="84"/>
      <c r="I4" s="84"/>
      <c r="J4" s="56"/>
      <c r="K4" s="56"/>
    </row>
    <row r="5" spans="1:11" ht="31.5" x14ac:dyDescent="0.25">
      <c r="A5" s="81" t="s">
        <v>479</v>
      </c>
      <c r="B5" s="45" t="s">
        <v>179</v>
      </c>
      <c r="C5" s="82" t="s">
        <v>214</v>
      </c>
      <c r="D5" s="45" t="s">
        <v>215</v>
      </c>
      <c r="E5" s="45" t="s">
        <v>180</v>
      </c>
      <c r="F5" s="45" t="s">
        <v>181</v>
      </c>
      <c r="G5" s="45" t="s">
        <v>182</v>
      </c>
      <c r="H5" s="45" t="s">
        <v>183</v>
      </c>
      <c r="I5" s="45" t="s">
        <v>184</v>
      </c>
      <c r="J5" s="82" t="s">
        <v>185</v>
      </c>
      <c r="K5" s="82" t="s">
        <v>186</v>
      </c>
    </row>
    <row r="6" spans="1:11" ht="15.75" x14ac:dyDescent="0.25">
      <c r="A6" s="63" t="s">
        <v>480</v>
      </c>
      <c r="B6" s="48" t="s">
        <v>912</v>
      </c>
      <c r="C6" s="74" t="s">
        <v>913</v>
      </c>
      <c r="D6" s="74" t="s">
        <v>914</v>
      </c>
      <c r="E6" s="74" t="s">
        <v>915</v>
      </c>
      <c r="F6" s="74" t="s">
        <v>916</v>
      </c>
      <c r="G6" s="74" t="s">
        <v>917</v>
      </c>
      <c r="H6" s="74" t="s">
        <v>918</v>
      </c>
      <c r="I6" s="74" t="s">
        <v>919</v>
      </c>
      <c r="J6" s="74" t="s">
        <v>920</v>
      </c>
      <c r="K6" s="74" t="s">
        <v>921</v>
      </c>
    </row>
    <row r="7" spans="1:11" ht="15.75" x14ac:dyDescent="0.25">
      <c r="A7" s="63" t="s">
        <v>872</v>
      </c>
      <c r="B7" s="66" t="s">
        <v>860</v>
      </c>
      <c r="C7" s="73" t="s">
        <v>398</v>
      </c>
      <c r="D7" s="73" t="s">
        <v>861</v>
      </c>
      <c r="E7" s="73" t="s">
        <v>862</v>
      </c>
      <c r="F7" s="73" t="s">
        <v>863</v>
      </c>
      <c r="G7" s="73" t="s">
        <v>864</v>
      </c>
      <c r="H7" s="73" t="s">
        <v>865</v>
      </c>
      <c r="I7" s="73" t="s">
        <v>866</v>
      </c>
      <c r="J7" s="73" t="s">
        <v>867</v>
      </c>
      <c r="K7" s="73" t="s">
        <v>868</v>
      </c>
    </row>
    <row r="8" spans="1:11" ht="15.75" x14ac:dyDescent="0.25">
      <c r="A8" s="63" t="s">
        <v>873</v>
      </c>
      <c r="B8" s="48" t="s">
        <v>922</v>
      </c>
      <c r="C8" s="74" t="s">
        <v>923</v>
      </c>
      <c r="D8" s="74" t="s">
        <v>924</v>
      </c>
      <c r="E8" s="74" t="s">
        <v>925</v>
      </c>
      <c r="F8" s="74" t="s">
        <v>926</v>
      </c>
      <c r="G8" s="74" t="s">
        <v>927</v>
      </c>
      <c r="H8" s="74" t="s">
        <v>375</v>
      </c>
      <c r="I8" s="74" t="s">
        <v>928</v>
      </c>
      <c r="J8" s="74" t="s">
        <v>929</v>
      </c>
      <c r="K8" s="74" t="s">
        <v>930</v>
      </c>
    </row>
    <row r="9" spans="1:11" ht="15.75" x14ac:dyDescent="0.25">
      <c r="A9" s="65" t="s">
        <v>874</v>
      </c>
      <c r="B9" s="66" t="s">
        <v>267</v>
      </c>
      <c r="C9" s="73" t="s">
        <v>268</v>
      </c>
      <c r="D9" s="73" t="s">
        <v>931</v>
      </c>
      <c r="E9" s="73" t="s">
        <v>268</v>
      </c>
      <c r="F9" s="73" t="s">
        <v>421</v>
      </c>
      <c r="G9" s="73" t="s">
        <v>268</v>
      </c>
      <c r="H9" s="73" t="s">
        <v>875</v>
      </c>
      <c r="I9" s="73" t="s">
        <v>876</v>
      </c>
      <c r="J9" s="73" t="s">
        <v>877</v>
      </c>
      <c r="K9" s="73" t="s">
        <v>707</v>
      </c>
    </row>
    <row r="10" spans="1:11" ht="15.75" x14ac:dyDescent="0.25">
      <c r="A10" s="65" t="s">
        <v>878</v>
      </c>
      <c r="B10" s="66">
        <v>-1</v>
      </c>
      <c r="C10" s="73">
        <v>0</v>
      </c>
      <c r="D10" s="73" t="s">
        <v>421</v>
      </c>
      <c r="E10" s="73" t="s">
        <v>269</v>
      </c>
      <c r="F10" s="73" t="s">
        <v>274</v>
      </c>
      <c r="G10" s="73" t="s">
        <v>410</v>
      </c>
      <c r="H10" s="73" t="s">
        <v>408</v>
      </c>
      <c r="I10" s="73" t="s">
        <v>879</v>
      </c>
      <c r="J10" s="73" t="s">
        <v>306</v>
      </c>
      <c r="K10" s="73" t="s">
        <v>880</v>
      </c>
    </row>
    <row r="11" spans="1:11" ht="15.75" x14ac:dyDescent="0.25">
      <c r="A11" s="65" t="s">
        <v>881</v>
      </c>
      <c r="B11" s="66">
        <v>1.2999999999999999E-2</v>
      </c>
      <c r="C11" s="73">
        <v>6746</v>
      </c>
      <c r="D11" s="73" t="s">
        <v>932</v>
      </c>
      <c r="E11" s="73" t="s">
        <v>933</v>
      </c>
      <c r="F11" s="73" t="s">
        <v>934</v>
      </c>
      <c r="G11" s="73" t="s">
        <v>935</v>
      </c>
      <c r="H11" s="73" t="s">
        <v>936</v>
      </c>
      <c r="I11" s="73" t="s">
        <v>937</v>
      </c>
      <c r="J11" s="73" t="s">
        <v>938</v>
      </c>
      <c r="K11" s="73" t="s">
        <v>939</v>
      </c>
    </row>
    <row r="12" spans="1:11" ht="15.75" x14ac:dyDescent="0.25">
      <c r="A12" s="65" t="s">
        <v>882</v>
      </c>
      <c r="B12" s="66">
        <v>0.53500000000000003</v>
      </c>
      <c r="C12" s="73">
        <v>699</v>
      </c>
      <c r="D12" s="73" t="s">
        <v>941</v>
      </c>
      <c r="E12" s="73" t="s">
        <v>883</v>
      </c>
      <c r="F12" s="73" t="s">
        <v>942</v>
      </c>
      <c r="G12" s="73" t="s">
        <v>884</v>
      </c>
      <c r="H12" s="73" t="s">
        <v>885</v>
      </c>
      <c r="I12" s="73" t="s">
        <v>943</v>
      </c>
      <c r="J12" s="73" t="s">
        <v>944</v>
      </c>
      <c r="K12" s="73" t="s">
        <v>945</v>
      </c>
    </row>
    <row r="13" spans="1:11" ht="15.75" x14ac:dyDescent="0.25">
      <c r="A13" s="65" t="s">
        <v>886</v>
      </c>
      <c r="B13" s="66" t="s">
        <v>946</v>
      </c>
      <c r="C13" s="73" t="s">
        <v>947</v>
      </c>
      <c r="D13" s="73" t="s">
        <v>371</v>
      </c>
      <c r="E13" s="73" t="s">
        <v>948</v>
      </c>
      <c r="F13" s="73" t="s">
        <v>949</v>
      </c>
      <c r="G13" s="73" t="s">
        <v>887</v>
      </c>
      <c r="H13" s="73" t="s">
        <v>950</v>
      </c>
      <c r="I13" s="73" t="s">
        <v>951</v>
      </c>
      <c r="J13" s="73" t="s">
        <v>952</v>
      </c>
      <c r="K13" s="73" t="s">
        <v>222</v>
      </c>
    </row>
    <row r="14" spans="1:11" ht="15.75" x14ac:dyDescent="0.25">
      <c r="A14" s="65" t="s">
        <v>494</v>
      </c>
      <c r="B14" s="66" t="s">
        <v>267</v>
      </c>
      <c r="C14" s="73" t="s">
        <v>268</v>
      </c>
      <c r="D14" s="73" t="s">
        <v>940</v>
      </c>
      <c r="E14" s="73" t="s">
        <v>274</v>
      </c>
      <c r="F14" s="73" t="s">
        <v>421</v>
      </c>
      <c r="G14" s="73" t="s">
        <v>274</v>
      </c>
      <c r="H14" s="73" t="s">
        <v>268</v>
      </c>
      <c r="I14" s="73" t="s">
        <v>421</v>
      </c>
      <c r="J14" s="73" t="s">
        <v>421</v>
      </c>
      <c r="K14" s="73" t="s">
        <v>421</v>
      </c>
    </row>
    <row r="15" spans="1:11" ht="15.75" x14ac:dyDescent="0.25">
      <c r="A15" s="65" t="s">
        <v>496</v>
      </c>
      <c r="B15" s="66" t="s">
        <v>953</v>
      </c>
      <c r="C15" s="73" t="s">
        <v>954</v>
      </c>
      <c r="D15" s="73" t="s">
        <v>955</v>
      </c>
      <c r="E15" s="73" t="s">
        <v>956</v>
      </c>
      <c r="F15" s="73" t="s">
        <v>957</v>
      </c>
      <c r="G15" s="73" t="s">
        <v>958</v>
      </c>
      <c r="H15" s="73" t="s">
        <v>658</v>
      </c>
      <c r="I15" s="73" t="s">
        <v>959</v>
      </c>
      <c r="J15" s="73" t="s">
        <v>960</v>
      </c>
      <c r="K15" s="73" t="s">
        <v>961</v>
      </c>
    </row>
    <row r="16" spans="1:11" ht="15.75" x14ac:dyDescent="0.25">
      <c r="A16" s="65" t="s">
        <v>888</v>
      </c>
      <c r="B16" s="66" t="s">
        <v>962</v>
      </c>
      <c r="C16" s="73" t="s">
        <v>963</v>
      </c>
      <c r="D16" s="73" t="s">
        <v>964</v>
      </c>
      <c r="E16" s="73" t="s">
        <v>965</v>
      </c>
      <c r="F16" s="73" t="s">
        <v>966</v>
      </c>
      <c r="G16" s="73" t="s">
        <v>967</v>
      </c>
      <c r="H16" s="73" t="s">
        <v>968</v>
      </c>
      <c r="I16" s="73" t="s">
        <v>969</v>
      </c>
      <c r="J16" s="73" t="s">
        <v>970</v>
      </c>
      <c r="K16" s="73" t="s">
        <v>971</v>
      </c>
    </row>
    <row r="17" spans="1:11" ht="15.75" x14ac:dyDescent="0.25">
      <c r="A17" s="65" t="s">
        <v>889</v>
      </c>
      <c r="B17" s="66" t="s">
        <v>764</v>
      </c>
      <c r="C17" s="73" t="s">
        <v>972</v>
      </c>
      <c r="D17" s="73" t="s">
        <v>973</v>
      </c>
      <c r="E17" s="73" t="s">
        <v>974</v>
      </c>
      <c r="F17" s="73" t="s">
        <v>975</v>
      </c>
      <c r="G17" s="73" t="s">
        <v>890</v>
      </c>
      <c r="H17" s="73" t="s">
        <v>302</v>
      </c>
      <c r="I17" s="73" t="s">
        <v>891</v>
      </c>
      <c r="J17" s="73" t="s">
        <v>892</v>
      </c>
      <c r="K17" s="73" t="s">
        <v>893</v>
      </c>
    </row>
    <row r="18" spans="1:11" ht="15.75" x14ac:dyDescent="0.25">
      <c r="A18" s="65" t="s">
        <v>894</v>
      </c>
      <c r="B18" s="66" t="s">
        <v>976</v>
      </c>
      <c r="C18" s="73" t="s">
        <v>325</v>
      </c>
      <c r="D18" s="73" t="s">
        <v>735</v>
      </c>
      <c r="E18" s="73" t="s">
        <v>895</v>
      </c>
      <c r="F18" s="73" t="s">
        <v>896</v>
      </c>
      <c r="G18" s="73" t="s">
        <v>897</v>
      </c>
      <c r="H18" s="73" t="s">
        <v>898</v>
      </c>
      <c r="I18" s="73" t="s">
        <v>899</v>
      </c>
      <c r="J18" s="73" t="s">
        <v>900</v>
      </c>
      <c r="K18" s="73" t="s">
        <v>901</v>
      </c>
    </row>
    <row r="19" spans="1:11" ht="15.75" x14ac:dyDescent="0.25">
      <c r="A19" s="65" t="s">
        <v>902</v>
      </c>
      <c r="B19" s="66" t="s">
        <v>977</v>
      </c>
      <c r="C19" s="73" t="s">
        <v>978</v>
      </c>
      <c r="D19" s="73" t="s">
        <v>898</v>
      </c>
      <c r="E19" s="73" t="s">
        <v>568</v>
      </c>
      <c r="F19" s="73" t="s">
        <v>903</v>
      </c>
      <c r="G19" s="73" t="s">
        <v>904</v>
      </c>
      <c r="H19" s="73" t="s">
        <v>571</v>
      </c>
      <c r="I19" s="73" t="s">
        <v>417</v>
      </c>
      <c r="J19" s="73" t="s">
        <v>306</v>
      </c>
      <c r="K19" s="73" t="s">
        <v>905</v>
      </c>
    </row>
    <row r="20" spans="1:11" ht="15.75" x14ac:dyDescent="0.25">
      <c r="A20" s="65" t="s">
        <v>906</v>
      </c>
      <c r="B20" s="66" t="s">
        <v>979</v>
      </c>
      <c r="C20" s="73" t="s">
        <v>980</v>
      </c>
      <c r="D20" s="73" t="s">
        <v>981</v>
      </c>
      <c r="E20" s="73" t="s">
        <v>907</v>
      </c>
      <c r="F20" s="73" t="s">
        <v>908</v>
      </c>
      <c r="G20" s="73" t="s">
        <v>528</v>
      </c>
      <c r="H20" s="73" t="s">
        <v>511</v>
      </c>
      <c r="I20" s="73" t="s">
        <v>909</v>
      </c>
      <c r="J20" s="73" t="s">
        <v>910</v>
      </c>
      <c r="K20" s="73" t="s">
        <v>911</v>
      </c>
    </row>
    <row r="21" spans="1:11" ht="15.75" x14ac:dyDescent="0.25">
      <c r="A21" s="63" t="s">
        <v>533</v>
      </c>
      <c r="B21" s="48" t="s">
        <v>982</v>
      </c>
      <c r="C21" s="74" t="s">
        <v>983</v>
      </c>
      <c r="D21" s="74" t="s">
        <v>913</v>
      </c>
      <c r="E21" s="74" t="s">
        <v>914</v>
      </c>
      <c r="F21" s="74" t="s">
        <v>915</v>
      </c>
      <c r="G21" s="74" t="s">
        <v>916</v>
      </c>
      <c r="H21" s="74" t="s">
        <v>917</v>
      </c>
      <c r="I21" s="74" t="s">
        <v>918</v>
      </c>
      <c r="J21" s="74" t="s">
        <v>919</v>
      </c>
      <c r="K21" s="74" t="s">
        <v>920</v>
      </c>
    </row>
  </sheetData>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1"/>
  <sheetViews>
    <sheetView showGridLines="0" workbookViewId="0">
      <pane ySplit="5" topLeftCell="A6" activePane="bottomLeft" state="frozen"/>
      <selection pane="bottomLeft" activeCell="C12" sqref="C12"/>
    </sheetView>
  </sheetViews>
  <sheetFormatPr defaultColWidth="11.42578125" defaultRowHeight="15" x14ac:dyDescent="0.25"/>
  <cols>
    <col min="1" max="1" width="67.85546875" customWidth="1"/>
    <col min="2" max="2" width="17.7109375" customWidth="1"/>
    <col min="3" max="11" width="18.42578125" customWidth="1"/>
  </cols>
  <sheetData>
    <row r="1" spans="1:11" ht="20.25" x14ac:dyDescent="0.3">
      <c r="A1" s="17" t="s">
        <v>984</v>
      </c>
      <c r="B1" s="56"/>
      <c r="C1" s="56"/>
      <c r="D1" s="56"/>
      <c r="E1" s="56"/>
      <c r="F1" s="56"/>
      <c r="G1" s="56"/>
      <c r="H1" s="56"/>
      <c r="I1" s="56"/>
      <c r="J1" s="56"/>
      <c r="K1" s="56"/>
    </row>
    <row r="2" spans="1:11" ht="15.75" x14ac:dyDescent="0.25">
      <c r="A2" s="85" t="s">
        <v>175</v>
      </c>
      <c r="B2" s="84"/>
      <c r="C2" s="84"/>
      <c r="D2" s="84"/>
      <c r="E2" s="84"/>
      <c r="F2" s="84"/>
      <c r="G2" s="84"/>
      <c r="H2" s="84"/>
      <c r="I2" s="84"/>
      <c r="J2" s="56"/>
      <c r="K2" s="56"/>
    </row>
    <row r="3" spans="1:11" ht="15.75" x14ac:dyDescent="0.25">
      <c r="A3" s="85" t="s">
        <v>241</v>
      </c>
      <c r="B3" s="84"/>
      <c r="C3" s="84"/>
      <c r="D3" s="84"/>
      <c r="E3" s="84"/>
      <c r="F3" s="84"/>
      <c r="G3" s="84"/>
      <c r="H3" s="84"/>
      <c r="I3" s="84"/>
      <c r="J3" s="56"/>
      <c r="K3" s="56"/>
    </row>
    <row r="4" spans="1:11" ht="15.75" x14ac:dyDescent="0.25">
      <c r="A4" s="83" t="s">
        <v>177</v>
      </c>
      <c r="B4" s="84"/>
      <c r="C4" s="84"/>
      <c r="D4" s="84"/>
      <c r="E4" s="84"/>
      <c r="F4" s="84"/>
      <c r="G4" s="84"/>
      <c r="H4" s="84"/>
      <c r="I4" s="84"/>
      <c r="J4" s="56"/>
      <c r="K4" s="56"/>
    </row>
    <row r="5" spans="1:11" ht="31.5" x14ac:dyDescent="0.25">
      <c r="A5" s="86" t="s">
        <v>425</v>
      </c>
      <c r="B5" s="87" t="s">
        <v>179</v>
      </c>
      <c r="C5" s="88" t="s">
        <v>214</v>
      </c>
      <c r="D5" s="88" t="s">
        <v>215</v>
      </c>
      <c r="E5" s="88" t="s">
        <v>180</v>
      </c>
      <c r="F5" s="88" t="s">
        <v>181</v>
      </c>
      <c r="G5" s="88" t="s">
        <v>182</v>
      </c>
      <c r="H5" s="88" t="s">
        <v>183</v>
      </c>
      <c r="I5" s="88" t="s">
        <v>184</v>
      </c>
      <c r="J5" s="88" t="s">
        <v>185</v>
      </c>
      <c r="K5" s="88" t="s">
        <v>186</v>
      </c>
    </row>
    <row r="6" spans="1:11" ht="22.5" customHeight="1" x14ac:dyDescent="0.25">
      <c r="A6" s="89" t="s">
        <v>601</v>
      </c>
      <c r="B6" s="90" t="s">
        <v>996</v>
      </c>
      <c r="C6" s="91" t="s">
        <v>668</v>
      </c>
      <c r="D6" s="91" t="s">
        <v>997</v>
      </c>
      <c r="E6" s="91" t="s">
        <v>985</v>
      </c>
      <c r="F6" s="91" t="s">
        <v>986</v>
      </c>
      <c r="G6" s="91" t="s">
        <v>998</v>
      </c>
      <c r="H6" s="91" t="s">
        <v>987</v>
      </c>
      <c r="I6" s="91" t="s">
        <v>988</v>
      </c>
      <c r="J6" s="92" t="s">
        <v>989</v>
      </c>
      <c r="K6" s="92" t="s">
        <v>610</v>
      </c>
    </row>
    <row r="7" spans="1:11" ht="26.25" customHeight="1" x14ac:dyDescent="0.25">
      <c r="A7" s="89" t="s">
        <v>990</v>
      </c>
      <c r="B7" s="90" t="s">
        <v>647</v>
      </c>
      <c r="C7" s="93" t="s">
        <v>999</v>
      </c>
      <c r="D7" s="93" t="s">
        <v>1000</v>
      </c>
      <c r="E7" s="93" t="s">
        <v>1001</v>
      </c>
      <c r="F7" s="93" t="s">
        <v>1001</v>
      </c>
      <c r="G7" s="93" t="s">
        <v>1002</v>
      </c>
      <c r="H7" s="93" t="s">
        <v>999</v>
      </c>
      <c r="I7" s="93" t="s">
        <v>1003</v>
      </c>
      <c r="J7" s="94" t="s">
        <v>1004</v>
      </c>
      <c r="K7" s="94" t="s">
        <v>1005</v>
      </c>
    </row>
    <row r="8" spans="1:11" ht="15.75" x14ac:dyDescent="0.25">
      <c r="A8" s="83" t="s">
        <v>496</v>
      </c>
      <c r="B8" s="95" t="s">
        <v>1006</v>
      </c>
      <c r="C8" s="96" t="s">
        <v>1007</v>
      </c>
      <c r="D8" s="96" t="s">
        <v>1007</v>
      </c>
      <c r="E8" s="96" t="s">
        <v>1008</v>
      </c>
      <c r="F8" s="96" t="s">
        <v>1004</v>
      </c>
      <c r="G8" s="96" t="s">
        <v>1009</v>
      </c>
      <c r="H8" s="96" t="s">
        <v>1010</v>
      </c>
      <c r="I8" s="96" t="s">
        <v>1011</v>
      </c>
      <c r="J8" s="97" t="s">
        <v>1012</v>
      </c>
      <c r="K8" s="97" t="s">
        <v>1013</v>
      </c>
    </row>
    <row r="9" spans="1:11" ht="15.75" x14ac:dyDescent="0.25">
      <c r="A9" s="83" t="s">
        <v>991</v>
      </c>
      <c r="B9" s="95" t="s">
        <v>1006</v>
      </c>
      <c r="C9" s="96" t="s">
        <v>1014</v>
      </c>
      <c r="D9" s="96" t="s">
        <v>1014</v>
      </c>
      <c r="E9" s="96" t="s">
        <v>780</v>
      </c>
      <c r="F9" s="96" t="s">
        <v>1015</v>
      </c>
      <c r="G9" s="96" t="s">
        <v>1015</v>
      </c>
      <c r="H9" s="96" t="s">
        <v>1016</v>
      </c>
      <c r="I9" s="96" t="s">
        <v>1015</v>
      </c>
      <c r="J9" s="97" t="s">
        <v>1017</v>
      </c>
      <c r="K9" s="97" t="s">
        <v>1018</v>
      </c>
    </row>
    <row r="10" spans="1:11" ht="27" customHeight="1" x14ac:dyDescent="0.25">
      <c r="A10" s="89" t="s">
        <v>992</v>
      </c>
      <c r="B10" s="90" t="s">
        <v>1019</v>
      </c>
      <c r="C10" s="93" t="s">
        <v>1020</v>
      </c>
      <c r="D10" s="93" t="s">
        <v>1021</v>
      </c>
      <c r="E10" s="93" t="s">
        <v>1022</v>
      </c>
      <c r="F10" s="93" t="s">
        <v>1023</v>
      </c>
      <c r="G10" s="93" t="s">
        <v>1024</v>
      </c>
      <c r="H10" s="93" t="s">
        <v>1025</v>
      </c>
      <c r="I10" s="93" t="s">
        <v>1026</v>
      </c>
      <c r="J10" s="94" t="s">
        <v>1027</v>
      </c>
      <c r="K10" s="94" t="s">
        <v>1028</v>
      </c>
    </row>
    <row r="11" spans="1:11" ht="15.75" x14ac:dyDescent="0.25">
      <c r="A11" s="83" t="s">
        <v>496</v>
      </c>
      <c r="B11" s="95" t="s">
        <v>1029</v>
      </c>
      <c r="C11" s="96" t="s">
        <v>1030</v>
      </c>
      <c r="D11" s="96" t="s">
        <v>1031</v>
      </c>
      <c r="E11" s="96" t="s">
        <v>1032</v>
      </c>
      <c r="F11" s="96" t="s">
        <v>1033</v>
      </c>
      <c r="G11" s="96" t="s">
        <v>1034</v>
      </c>
      <c r="H11" s="96" t="s">
        <v>1035</v>
      </c>
      <c r="I11" s="96" t="s">
        <v>1036</v>
      </c>
      <c r="J11" s="97" t="s">
        <v>1037</v>
      </c>
      <c r="K11" s="97" t="s">
        <v>1038</v>
      </c>
    </row>
    <row r="12" spans="1:11" ht="15.75" x14ac:dyDescent="0.25">
      <c r="A12" s="83" t="s">
        <v>991</v>
      </c>
      <c r="B12" s="95" t="s">
        <v>1039</v>
      </c>
      <c r="C12" s="96" t="s">
        <v>1040</v>
      </c>
      <c r="D12" s="96" t="s">
        <v>1041</v>
      </c>
      <c r="E12" s="96" t="s">
        <v>1042</v>
      </c>
      <c r="F12" s="96" t="s">
        <v>1043</v>
      </c>
      <c r="G12" s="96" t="s">
        <v>1044</v>
      </c>
      <c r="H12" s="96" t="s">
        <v>1045</v>
      </c>
      <c r="I12" s="96" t="s">
        <v>1046</v>
      </c>
      <c r="J12" s="97" t="s">
        <v>1047</v>
      </c>
      <c r="K12" s="97" t="s">
        <v>1048</v>
      </c>
    </row>
    <row r="13" spans="1:11" ht="24" customHeight="1" x14ac:dyDescent="0.25">
      <c r="A13" s="89" t="s">
        <v>993</v>
      </c>
      <c r="B13" s="90" t="s">
        <v>267</v>
      </c>
      <c r="C13" s="91" t="s">
        <v>1049</v>
      </c>
      <c r="D13" s="93" t="s">
        <v>268</v>
      </c>
      <c r="E13" s="93" t="s">
        <v>1050</v>
      </c>
      <c r="F13" s="93" t="s">
        <v>1051</v>
      </c>
      <c r="G13" s="93" t="s">
        <v>1052</v>
      </c>
      <c r="H13" s="93" t="s">
        <v>1051</v>
      </c>
      <c r="I13" s="93" t="s">
        <v>1053</v>
      </c>
      <c r="J13" s="94" t="s">
        <v>1054</v>
      </c>
      <c r="K13" s="94" t="s">
        <v>1052</v>
      </c>
    </row>
    <row r="14" spans="1:11" ht="15.75" x14ac:dyDescent="0.25">
      <c r="A14" s="83" t="s">
        <v>496</v>
      </c>
      <c r="B14" s="95" t="s">
        <v>267</v>
      </c>
      <c r="C14" s="84" t="s">
        <v>1049</v>
      </c>
      <c r="D14" s="96" t="s">
        <v>268</v>
      </c>
      <c r="E14" s="84" t="s">
        <v>1055</v>
      </c>
      <c r="F14" s="84" t="s">
        <v>268</v>
      </c>
      <c r="G14" s="96" t="s">
        <v>268</v>
      </c>
      <c r="H14" s="84" t="s">
        <v>1051</v>
      </c>
      <c r="I14" s="96" t="s">
        <v>268</v>
      </c>
      <c r="J14" s="97" t="s">
        <v>1049</v>
      </c>
      <c r="K14" s="97" t="s">
        <v>1055</v>
      </c>
    </row>
    <row r="15" spans="1:11" ht="15.75" x14ac:dyDescent="0.25">
      <c r="A15" s="83" t="s">
        <v>991</v>
      </c>
      <c r="B15" s="95" t="s">
        <v>267</v>
      </c>
      <c r="C15" s="84" t="s">
        <v>268</v>
      </c>
      <c r="D15" s="96" t="s">
        <v>268</v>
      </c>
      <c r="E15" s="96" t="s">
        <v>1056</v>
      </c>
      <c r="F15" s="96" t="s">
        <v>1051</v>
      </c>
      <c r="G15" s="84" t="s">
        <v>1052</v>
      </c>
      <c r="H15" s="96" t="s">
        <v>268</v>
      </c>
      <c r="I15" s="96" t="s">
        <v>1053</v>
      </c>
      <c r="J15" s="97" t="s">
        <v>1055</v>
      </c>
      <c r="K15" s="97" t="s">
        <v>1057</v>
      </c>
    </row>
    <row r="16" spans="1:11" ht="24.75" customHeight="1" x14ac:dyDescent="0.25">
      <c r="A16" s="89" t="s">
        <v>994</v>
      </c>
      <c r="B16" s="90" t="s">
        <v>784</v>
      </c>
      <c r="C16" s="93" t="s">
        <v>1058</v>
      </c>
      <c r="D16" s="93" t="s">
        <v>1059</v>
      </c>
      <c r="E16" s="93" t="s">
        <v>1060</v>
      </c>
      <c r="F16" s="93" t="s">
        <v>1061</v>
      </c>
      <c r="G16" s="93" t="s">
        <v>1062</v>
      </c>
      <c r="H16" s="93" t="s">
        <v>1063</v>
      </c>
      <c r="I16" s="93" t="s">
        <v>1064</v>
      </c>
      <c r="J16" s="94" t="s">
        <v>1065</v>
      </c>
      <c r="K16" s="94" t="s">
        <v>1066</v>
      </c>
    </row>
    <row r="17" spans="1:11" ht="15.75" x14ac:dyDescent="0.25">
      <c r="A17" s="83" t="s">
        <v>496</v>
      </c>
      <c r="B17" s="95" t="s">
        <v>784</v>
      </c>
      <c r="C17" s="96" t="s">
        <v>1058</v>
      </c>
      <c r="D17" s="96" t="s">
        <v>1059</v>
      </c>
      <c r="E17" s="96" t="s">
        <v>1060</v>
      </c>
      <c r="F17" s="96" t="s">
        <v>1061</v>
      </c>
      <c r="G17" s="96" t="s">
        <v>1062</v>
      </c>
      <c r="H17" s="96" t="s">
        <v>1063</v>
      </c>
      <c r="I17" s="96" t="s">
        <v>1064</v>
      </c>
      <c r="J17" s="97" t="s">
        <v>1065</v>
      </c>
      <c r="K17" s="97" t="s">
        <v>1066</v>
      </c>
    </row>
    <row r="18" spans="1:11" ht="15.75" x14ac:dyDescent="0.25">
      <c r="A18" s="83" t="s">
        <v>991</v>
      </c>
      <c r="B18" s="95" t="s">
        <v>267</v>
      </c>
      <c r="C18" s="84" t="s">
        <v>268</v>
      </c>
      <c r="D18" s="84" t="s">
        <v>268</v>
      </c>
      <c r="E18" s="84" t="s">
        <v>268</v>
      </c>
      <c r="F18" s="84" t="s">
        <v>268</v>
      </c>
      <c r="G18" s="84" t="s">
        <v>268</v>
      </c>
      <c r="H18" s="84" t="s">
        <v>268</v>
      </c>
      <c r="I18" s="84" t="s">
        <v>268</v>
      </c>
      <c r="J18" s="98" t="s">
        <v>268</v>
      </c>
      <c r="K18" s="98" t="s">
        <v>268</v>
      </c>
    </row>
    <row r="19" spans="1:11" ht="27.75" customHeight="1" x14ac:dyDescent="0.25">
      <c r="A19" s="89" t="s">
        <v>995</v>
      </c>
      <c r="B19" s="90" t="s">
        <v>1067</v>
      </c>
      <c r="C19" s="93" t="s">
        <v>1068</v>
      </c>
      <c r="D19" s="93" t="s">
        <v>1069</v>
      </c>
      <c r="E19" s="93" t="s">
        <v>1070</v>
      </c>
      <c r="F19" s="93" t="s">
        <v>1071</v>
      </c>
      <c r="G19" s="93" t="s">
        <v>1072</v>
      </c>
      <c r="H19" s="93" t="s">
        <v>1073</v>
      </c>
      <c r="I19" s="93" t="s">
        <v>1074</v>
      </c>
      <c r="J19" s="94" t="s">
        <v>1075</v>
      </c>
      <c r="K19" s="94" t="s">
        <v>1076</v>
      </c>
    </row>
    <row r="20" spans="1:11" ht="15.75" x14ac:dyDescent="0.25">
      <c r="A20" s="83" t="s">
        <v>496</v>
      </c>
      <c r="B20" s="95" t="s">
        <v>784</v>
      </c>
      <c r="C20" s="96" t="s">
        <v>1077</v>
      </c>
      <c r="D20" s="96" t="s">
        <v>1078</v>
      </c>
      <c r="E20" s="96" t="s">
        <v>1079</v>
      </c>
      <c r="F20" s="96" t="s">
        <v>1080</v>
      </c>
      <c r="G20" s="96" t="s">
        <v>1081</v>
      </c>
      <c r="H20" s="96" t="s">
        <v>1082</v>
      </c>
      <c r="I20" s="96" t="s">
        <v>1083</v>
      </c>
      <c r="J20" s="97" t="s">
        <v>1084</v>
      </c>
      <c r="K20" s="97" t="s">
        <v>1085</v>
      </c>
    </row>
    <row r="21" spans="1:11" ht="15.75" x14ac:dyDescent="0.25">
      <c r="A21" s="83" t="s">
        <v>991</v>
      </c>
      <c r="B21" s="95" t="s">
        <v>1039</v>
      </c>
      <c r="C21" s="96" t="s">
        <v>1040</v>
      </c>
      <c r="D21" s="96" t="s">
        <v>1041</v>
      </c>
      <c r="E21" s="96" t="s">
        <v>1086</v>
      </c>
      <c r="F21" s="96" t="s">
        <v>1087</v>
      </c>
      <c r="G21" s="96" t="s">
        <v>1088</v>
      </c>
      <c r="H21" s="96" t="s">
        <v>1045</v>
      </c>
      <c r="I21" s="96" t="s">
        <v>1089</v>
      </c>
      <c r="J21" s="97" t="s">
        <v>1090</v>
      </c>
      <c r="K21" s="97" t="s">
        <v>1091</v>
      </c>
    </row>
  </sheetData>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0"/>
  <sheetViews>
    <sheetView showGridLines="0" workbookViewId="0">
      <pane ySplit="5" topLeftCell="A6" activePane="bottomLeft" state="frozen"/>
      <selection pane="bottomLeft" activeCell="B21" sqref="B21"/>
    </sheetView>
  </sheetViews>
  <sheetFormatPr defaultColWidth="11.42578125" defaultRowHeight="15" x14ac:dyDescent="0.25"/>
  <cols>
    <col min="1" max="1" width="63.28515625" customWidth="1"/>
    <col min="2" max="2" width="14.7109375" customWidth="1"/>
    <col min="3" max="8" width="22.5703125" customWidth="1"/>
  </cols>
  <sheetData>
    <row r="1" spans="1:8" ht="20.25" x14ac:dyDescent="0.3">
      <c r="A1" s="17" t="s">
        <v>2645</v>
      </c>
      <c r="B1" s="56"/>
      <c r="C1" s="56"/>
      <c r="D1" s="56"/>
      <c r="E1" s="56"/>
      <c r="F1" s="56"/>
      <c r="G1" s="56"/>
      <c r="H1" s="56"/>
    </row>
    <row r="2" spans="1:8" ht="15.75" x14ac:dyDescent="0.25">
      <c r="A2" s="85" t="s">
        <v>175</v>
      </c>
      <c r="B2" s="98"/>
      <c r="C2" s="98"/>
      <c r="D2" s="98"/>
      <c r="E2" s="98"/>
      <c r="F2" s="98"/>
      <c r="G2" s="98"/>
      <c r="H2" s="98"/>
    </row>
    <row r="3" spans="1:8" ht="15.75" x14ac:dyDescent="0.25">
      <c r="A3" s="85" t="s">
        <v>241</v>
      </c>
      <c r="B3" s="98"/>
      <c r="C3" s="98"/>
      <c r="D3" s="98"/>
      <c r="E3" s="98"/>
      <c r="F3" s="98"/>
      <c r="G3" s="98"/>
      <c r="H3" s="98"/>
    </row>
    <row r="4" spans="1:8" ht="15.75" x14ac:dyDescent="0.25">
      <c r="A4" s="83" t="s">
        <v>177</v>
      </c>
      <c r="B4" s="84"/>
      <c r="C4" s="84"/>
      <c r="D4" s="84"/>
      <c r="E4" s="84"/>
      <c r="F4" s="84"/>
      <c r="G4" s="84"/>
      <c r="H4" s="84"/>
    </row>
    <row r="5" spans="1:8" ht="63" x14ac:dyDescent="0.25">
      <c r="A5" s="86" t="s">
        <v>1092</v>
      </c>
      <c r="B5" s="87" t="s">
        <v>1093</v>
      </c>
      <c r="C5" s="87" t="s">
        <v>1094</v>
      </c>
      <c r="D5" s="87" t="s">
        <v>1095</v>
      </c>
      <c r="E5" s="87" t="s">
        <v>1096</v>
      </c>
      <c r="F5" s="87" t="s">
        <v>1097</v>
      </c>
      <c r="G5" s="87" t="s">
        <v>1098</v>
      </c>
      <c r="H5" s="87" t="s">
        <v>1099</v>
      </c>
    </row>
    <row r="6" spans="1:8" ht="15.75" x14ac:dyDescent="0.25">
      <c r="A6" s="89" t="s">
        <v>1100</v>
      </c>
      <c r="B6" s="93" t="s">
        <v>923</v>
      </c>
      <c r="C6" s="93" t="s">
        <v>947</v>
      </c>
      <c r="D6" s="93" t="s">
        <v>1119</v>
      </c>
      <c r="E6" s="91" t="s">
        <v>566</v>
      </c>
      <c r="F6" s="91" t="s">
        <v>1120</v>
      </c>
      <c r="G6" s="99" t="s">
        <v>1121</v>
      </c>
      <c r="H6" s="93" t="s">
        <v>578</v>
      </c>
    </row>
    <row r="7" spans="1:8" ht="15.75" x14ac:dyDescent="0.25">
      <c r="A7" s="83" t="s">
        <v>1102</v>
      </c>
      <c r="B7" s="96" t="s">
        <v>1122</v>
      </c>
      <c r="C7" s="84" t="s">
        <v>277</v>
      </c>
      <c r="D7" s="84" t="s">
        <v>1123</v>
      </c>
      <c r="E7" s="84" t="s">
        <v>406</v>
      </c>
      <c r="F7" s="84" t="s">
        <v>566</v>
      </c>
      <c r="G7" s="100" t="s">
        <v>1124</v>
      </c>
      <c r="H7" s="84" t="s">
        <v>1125</v>
      </c>
    </row>
    <row r="8" spans="1:8" ht="15.75" x14ac:dyDescent="0.25">
      <c r="A8" s="83" t="s">
        <v>1126</v>
      </c>
      <c r="B8" s="96" t="s">
        <v>1127</v>
      </c>
      <c r="C8" s="84" t="s">
        <v>911</v>
      </c>
      <c r="D8" s="84" t="s">
        <v>590</v>
      </c>
      <c r="E8" s="84" t="s">
        <v>713</v>
      </c>
      <c r="F8" s="84" t="s">
        <v>1128</v>
      </c>
      <c r="G8" s="100" t="s">
        <v>1129</v>
      </c>
      <c r="H8" s="84" t="s">
        <v>1130</v>
      </c>
    </row>
    <row r="9" spans="1:8" ht="15.75" x14ac:dyDescent="0.25">
      <c r="A9" s="83" t="s">
        <v>1131</v>
      </c>
      <c r="B9" s="84" t="s">
        <v>1132</v>
      </c>
      <c r="C9" s="84" t="s">
        <v>1133</v>
      </c>
      <c r="D9" s="84" t="s">
        <v>419</v>
      </c>
      <c r="E9" s="84" t="s">
        <v>566</v>
      </c>
      <c r="F9" s="84" t="s">
        <v>571</v>
      </c>
      <c r="G9" s="100" t="s">
        <v>1134</v>
      </c>
      <c r="H9" s="84" t="s">
        <v>1120</v>
      </c>
    </row>
    <row r="10" spans="1:8" ht="15.75" x14ac:dyDescent="0.25">
      <c r="A10" s="83" t="s">
        <v>1135</v>
      </c>
      <c r="B10" s="84" t="s">
        <v>1136</v>
      </c>
      <c r="C10" s="84" t="s">
        <v>1137</v>
      </c>
      <c r="D10" s="84" t="s">
        <v>1128</v>
      </c>
      <c r="E10" s="84" t="s">
        <v>411</v>
      </c>
      <c r="F10" s="84" t="s">
        <v>1137</v>
      </c>
      <c r="G10" s="100" t="s">
        <v>1138</v>
      </c>
      <c r="H10" s="84" t="s">
        <v>563</v>
      </c>
    </row>
    <row r="11" spans="1:8" ht="15.75" x14ac:dyDescent="0.25">
      <c r="A11" s="83" t="s">
        <v>1139</v>
      </c>
      <c r="B11" s="84" t="s">
        <v>544</v>
      </c>
      <c r="C11" s="84" t="s">
        <v>1130</v>
      </c>
      <c r="D11" s="84" t="s">
        <v>522</v>
      </c>
      <c r="E11" s="84" t="s">
        <v>1130</v>
      </c>
      <c r="F11" s="84" t="s">
        <v>566</v>
      </c>
      <c r="G11" s="100" t="s">
        <v>1140</v>
      </c>
      <c r="H11" s="84" t="s">
        <v>273</v>
      </c>
    </row>
    <row r="12" spans="1:8" ht="15.75" x14ac:dyDescent="0.25">
      <c r="A12" s="83" t="s">
        <v>1112</v>
      </c>
      <c r="B12" s="84" t="s">
        <v>511</v>
      </c>
      <c r="C12" s="84" t="s">
        <v>423</v>
      </c>
      <c r="D12" s="84" t="s">
        <v>415</v>
      </c>
      <c r="E12" s="84" t="s">
        <v>1120</v>
      </c>
      <c r="F12" s="84" t="s">
        <v>1137</v>
      </c>
      <c r="G12" s="100" t="s">
        <v>1141</v>
      </c>
      <c r="H12" s="84" t="s">
        <v>408</v>
      </c>
    </row>
    <row r="13" spans="1:8" ht="15.75" x14ac:dyDescent="0.25">
      <c r="A13" s="83" t="s">
        <v>1114</v>
      </c>
      <c r="B13" s="84" t="s">
        <v>520</v>
      </c>
      <c r="C13" s="84" t="s">
        <v>271</v>
      </c>
      <c r="D13" s="84" t="s">
        <v>271</v>
      </c>
      <c r="E13" s="84" t="s">
        <v>415</v>
      </c>
      <c r="F13" s="84" t="s">
        <v>516</v>
      </c>
      <c r="G13" s="100" t="s">
        <v>1142</v>
      </c>
      <c r="H13" s="84" t="s">
        <v>271</v>
      </c>
    </row>
    <row r="14" spans="1:8" ht="15.75" x14ac:dyDescent="0.25">
      <c r="A14" s="83" t="s">
        <v>1143</v>
      </c>
      <c r="B14" s="84" t="s">
        <v>1144</v>
      </c>
      <c r="C14" s="84" t="s">
        <v>410</v>
      </c>
      <c r="D14" s="84" t="s">
        <v>495</v>
      </c>
      <c r="E14" s="84" t="s">
        <v>410</v>
      </c>
      <c r="F14" s="84" t="s">
        <v>1145</v>
      </c>
      <c r="G14" s="100" t="s">
        <v>1146</v>
      </c>
      <c r="H14" s="84" t="s">
        <v>271</v>
      </c>
    </row>
    <row r="15" spans="1:8" ht="15.75" x14ac:dyDescent="0.25">
      <c r="A15" s="83" t="s">
        <v>1147</v>
      </c>
      <c r="B15" s="84" t="s">
        <v>904</v>
      </c>
      <c r="C15" s="84" t="s">
        <v>273</v>
      </c>
      <c r="D15" s="84" t="s">
        <v>271</v>
      </c>
      <c r="E15" s="84" t="s">
        <v>1128</v>
      </c>
      <c r="F15" s="84" t="s">
        <v>1145</v>
      </c>
      <c r="G15" s="100" t="s">
        <v>1140</v>
      </c>
      <c r="H15" s="84" t="s">
        <v>421</v>
      </c>
    </row>
    <row r="16" spans="1:8" ht="15.75" x14ac:dyDescent="0.25">
      <c r="A16" s="83" t="s">
        <v>1148</v>
      </c>
      <c r="B16" s="84" t="s">
        <v>1149</v>
      </c>
      <c r="C16" s="84" t="s">
        <v>273</v>
      </c>
      <c r="D16" s="84" t="s">
        <v>274</v>
      </c>
      <c r="E16" s="84" t="s">
        <v>571</v>
      </c>
      <c r="F16" s="84" t="s">
        <v>518</v>
      </c>
      <c r="G16" s="100" t="s">
        <v>1150</v>
      </c>
      <c r="H16" s="84" t="s">
        <v>421</v>
      </c>
    </row>
    <row r="17" spans="1:8" ht="15.75" x14ac:dyDescent="0.25">
      <c r="A17" s="83" t="s">
        <v>1118</v>
      </c>
      <c r="B17" s="84" t="s">
        <v>267</v>
      </c>
      <c r="C17" s="84" t="s">
        <v>267</v>
      </c>
      <c r="D17" s="84" t="s">
        <v>267</v>
      </c>
      <c r="E17" s="84" t="s">
        <v>267</v>
      </c>
      <c r="F17" s="84" t="s">
        <v>267</v>
      </c>
      <c r="G17" s="100" t="s">
        <v>267</v>
      </c>
      <c r="H17" s="84" t="s">
        <v>267</v>
      </c>
    </row>
    <row r="18" spans="1:8" ht="15.75" x14ac:dyDescent="0.25">
      <c r="A18" s="83"/>
      <c r="B18" s="84"/>
      <c r="C18" s="84"/>
      <c r="D18" s="84"/>
      <c r="E18" s="84"/>
      <c r="F18" s="84"/>
      <c r="G18" s="100"/>
      <c r="H18" s="84"/>
    </row>
    <row r="19" spans="1:8" ht="15.75" x14ac:dyDescent="0.25">
      <c r="A19" s="83"/>
      <c r="B19" s="84"/>
      <c r="C19" s="84"/>
      <c r="D19" s="84"/>
      <c r="E19" s="84"/>
      <c r="F19" s="84"/>
      <c r="G19" s="100"/>
      <c r="H19" s="84"/>
    </row>
    <row r="20" spans="1:8" ht="15.75" x14ac:dyDescent="0.25">
      <c r="A20" s="89"/>
      <c r="B20" s="91"/>
      <c r="C20" s="91"/>
      <c r="D20" s="91"/>
      <c r="E20" s="91"/>
      <c r="F20" s="91"/>
      <c r="G20" s="91"/>
      <c r="H20" s="90"/>
    </row>
  </sheetData>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19"/>
  <sheetViews>
    <sheetView showGridLines="0" workbookViewId="0">
      <pane ySplit="5" topLeftCell="A6" activePane="bottomLeft" state="frozen"/>
      <selection pane="bottomLeft" activeCell="C22" sqref="C22"/>
    </sheetView>
  </sheetViews>
  <sheetFormatPr defaultColWidth="11.42578125" defaultRowHeight="15" x14ac:dyDescent="0.25"/>
  <cols>
    <col min="1" max="1" width="75.42578125" customWidth="1"/>
    <col min="2" max="2" width="17.7109375" customWidth="1"/>
    <col min="3" max="13" width="12.7109375" customWidth="1"/>
  </cols>
  <sheetData>
    <row r="1" spans="1:13" ht="20.25" x14ac:dyDescent="0.3">
      <c r="A1" s="17" t="s">
        <v>1151</v>
      </c>
      <c r="B1" s="101"/>
      <c r="C1" s="101"/>
      <c r="D1" s="101"/>
      <c r="E1" s="101"/>
      <c r="F1" s="101"/>
      <c r="G1" s="101"/>
      <c r="H1" s="101"/>
      <c r="I1" s="101"/>
      <c r="J1" s="101"/>
      <c r="K1" s="101"/>
      <c r="L1" s="101"/>
      <c r="M1" s="101"/>
    </row>
    <row r="2" spans="1:13" ht="15.75" x14ac:dyDescent="0.25">
      <c r="A2" s="85" t="s">
        <v>175</v>
      </c>
      <c r="B2" s="102"/>
      <c r="C2" s="102"/>
      <c r="D2" s="102"/>
      <c r="E2" s="102"/>
      <c r="F2" s="102"/>
      <c r="G2" s="102"/>
      <c r="H2" s="102"/>
      <c r="I2" s="102"/>
      <c r="J2" s="102"/>
      <c r="K2" s="102"/>
      <c r="L2" s="101"/>
      <c r="M2" s="101"/>
    </row>
    <row r="3" spans="1:13" ht="15.75" x14ac:dyDescent="0.25">
      <c r="A3" s="85" t="s">
        <v>241</v>
      </c>
      <c r="B3" s="102"/>
      <c r="C3" s="102"/>
      <c r="D3" s="102"/>
      <c r="E3" s="102"/>
      <c r="F3" s="102"/>
      <c r="G3" s="102"/>
      <c r="H3" s="102"/>
      <c r="I3" s="102"/>
      <c r="J3" s="102"/>
      <c r="K3" s="102"/>
      <c r="L3" s="101"/>
      <c r="M3" s="101"/>
    </row>
    <row r="4" spans="1:13" ht="15.75" x14ac:dyDescent="0.25">
      <c r="A4" s="83" t="s">
        <v>177</v>
      </c>
      <c r="B4" s="102"/>
      <c r="C4" s="102"/>
      <c r="D4" s="102"/>
      <c r="E4" s="102"/>
      <c r="F4" s="102"/>
      <c r="G4" s="102"/>
      <c r="H4" s="102"/>
      <c r="I4" s="102"/>
      <c r="J4" s="102"/>
      <c r="K4" s="102"/>
      <c r="L4" s="101"/>
      <c r="M4" s="101"/>
    </row>
    <row r="5" spans="1:13" ht="31.5" x14ac:dyDescent="0.25">
      <c r="A5" s="86" t="s">
        <v>479</v>
      </c>
      <c r="B5" s="103" t="s">
        <v>179</v>
      </c>
      <c r="C5" s="104" t="s">
        <v>214</v>
      </c>
      <c r="D5" s="104" t="s">
        <v>215</v>
      </c>
      <c r="E5" s="104" t="s">
        <v>180</v>
      </c>
      <c r="F5" s="104" t="s">
        <v>181</v>
      </c>
      <c r="G5" s="104" t="s">
        <v>182</v>
      </c>
      <c r="H5" s="104" t="s">
        <v>183</v>
      </c>
      <c r="I5" s="104" t="s">
        <v>184</v>
      </c>
      <c r="J5" s="104" t="s">
        <v>185</v>
      </c>
      <c r="K5" s="104" t="s">
        <v>186</v>
      </c>
      <c r="L5" s="104" t="s">
        <v>187</v>
      </c>
      <c r="M5" s="104" t="s">
        <v>188</v>
      </c>
    </row>
    <row r="6" spans="1:13" ht="15.75" x14ac:dyDescent="0.25">
      <c r="A6" s="89" t="s">
        <v>480</v>
      </c>
      <c r="B6" s="105" t="s">
        <v>1175</v>
      </c>
      <c r="C6" s="106" t="s">
        <v>1176</v>
      </c>
      <c r="D6" s="106" t="s">
        <v>1177</v>
      </c>
      <c r="E6" s="106" t="s">
        <v>1178</v>
      </c>
      <c r="F6" s="106" t="s">
        <v>1179</v>
      </c>
      <c r="G6" s="106" t="s">
        <v>1180</v>
      </c>
      <c r="H6" s="106" t="s">
        <v>1181</v>
      </c>
      <c r="I6" s="106" t="s">
        <v>1182</v>
      </c>
      <c r="J6" s="106" t="s">
        <v>1183</v>
      </c>
      <c r="K6" s="106" t="s">
        <v>1184</v>
      </c>
      <c r="L6" s="107" t="s">
        <v>1185</v>
      </c>
      <c r="M6" s="107" t="s">
        <v>1186</v>
      </c>
    </row>
    <row r="7" spans="1:13" ht="15" customHeight="1" x14ac:dyDescent="0.25">
      <c r="A7" s="83" t="s">
        <v>1152</v>
      </c>
      <c r="B7" s="108" t="s">
        <v>1187</v>
      </c>
      <c r="C7" s="102" t="s">
        <v>875</v>
      </c>
      <c r="D7" s="102" t="s">
        <v>931</v>
      </c>
      <c r="E7" s="102" t="s">
        <v>300</v>
      </c>
      <c r="F7" s="102" t="s">
        <v>300</v>
      </c>
      <c r="G7" s="102" t="s">
        <v>268</v>
      </c>
      <c r="H7" s="102" t="s">
        <v>268</v>
      </c>
      <c r="I7" s="102" t="s">
        <v>268</v>
      </c>
      <c r="J7" s="102" t="s">
        <v>268</v>
      </c>
      <c r="K7" s="102" t="s">
        <v>268</v>
      </c>
      <c r="L7" s="109" t="s">
        <v>268</v>
      </c>
      <c r="M7" s="109" t="s">
        <v>1153</v>
      </c>
    </row>
    <row r="8" spans="1:13" ht="22.5" customHeight="1" x14ac:dyDescent="0.25">
      <c r="A8" s="83" t="s">
        <v>1154</v>
      </c>
      <c r="B8" s="108" t="s">
        <v>1188</v>
      </c>
      <c r="C8" s="110" t="s">
        <v>1189</v>
      </c>
      <c r="D8" s="110" t="s">
        <v>1190</v>
      </c>
      <c r="E8" s="110" t="s">
        <v>1191</v>
      </c>
      <c r="F8" s="110" t="s">
        <v>1192</v>
      </c>
      <c r="G8" s="110" t="s">
        <v>1193</v>
      </c>
      <c r="H8" s="110" t="s">
        <v>1194</v>
      </c>
      <c r="I8" s="110" t="s">
        <v>1195</v>
      </c>
      <c r="J8" s="110" t="s">
        <v>1196</v>
      </c>
      <c r="K8" s="110" t="s">
        <v>1197</v>
      </c>
      <c r="L8" s="111" t="s">
        <v>377</v>
      </c>
      <c r="M8" s="111" t="s">
        <v>739</v>
      </c>
    </row>
    <row r="9" spans="1:13" ht="15.75" x14ac:dyDescent="0.25">
      <c r="A9" s="83" t="s">
        <v>1155</v>
      </c>
      <c r="B9" s="108" t="s">
        <v>1198</v>
      </c>
      <c r="C9" s="102" t="s">
        <v>262</v>
      </c>
      <c r="D9" s="102" t="s">
        <v>1199</v>
      </c>
      <c r="E9" s="102" t="s">
        <v>714</v>
      </c>
      <c r="F9" s="102" t="s">
        <v>1156</v>
      </c>
      <c r="G9" s="102" t="s">
        <v>1157</v>
      </c>
      <c r="H9" s="102" t="s">
        <v>1158</v>
      </c>
      <c r="I9" s="102" t="s">
        <v>1159</v>
      </c>
      <c r="J9" s="102" t="s">
        <v>1160</v>
      </c>
      <c r="K9" s="102" t="s">
        <v>1161</v>
      </c>
      <c r="L9" s="109" t="s">
        <v>1162</v>
      </c>
      <c r="M9" s="109" t="s">
        <v>507</v>
      </c>
    </row>
    <row r="10" spans="1:13" ht="15.75" x14ac:dyDescent="0.25">
      <c r="A10" s="83" t="s">
        <v>1163</v>
      </c>
      <c r="B10" s="108" t="s">
        <v>440</v>
      </c>
      <c r="C10" s="102" t="s">
        <v>517</v>
      </c>
      <c r="D10" s="102" t="s">
        <v>1117</v>
      </c>
      <c r="E10" s="102" t="s">
        <v>486</v>
      </c>
      <c r="F10" s="102" t="s">
        <v>706</v>
      </c>
      <c r="G10" s="102" t="s">
        <v>1164</v>
      </c>
      <c r="H10" s="102" t="s">
        <v>1108</v>
      </c>
      <c r="I10" s="102" t="s">
        <v>1165</v>
      </c>
      <c r="J10" s="102" t="s">
        <v>484</v>
      </c>
      <c r="K10" s="102" t="s">
        <v>978</v>
      </c>
      <c r="L10" s="109" t="s">
        <v>285</v>
      </c>
      <c r="M10" s="109" t="s">
        <v>544</v>
      </c>
    </row>
    <row r="11" spans="1:13" ht="21" customHeight="1" x14ac:dyDescent="0.25">
      <c r="A11" s="83" t="s">
        <v>1166</v>
      </c>
      <c r="B11" s="108" t="s">
        <v>1200</v>
      </c>
      <c r="C11" s="110" t="s">
        <v>1201</v>
      </c>
      <c r="D11" s="110" t="s">
        <v>1202</v>
      </c>
      <c r="E11" s="110" t="s">
        <v>1203</v>
      </c>
      <c r="F11" s="110" t="s">
        <v>1204</v>
      </c>
      <c r="G11" s="110" t="s">
        <v>1205</v>
      </c>
      <c r="H11" s="110" t="s">
        <v>1206</v>
      </c>
      <c r="I11" s="110" t="s">
        <v>559</v>
      </c>
      <c r="J11" s="110" t="s">
        <v>1207</v>
      </c>
      <c r="K11" s="110" t="s">
        <v>1208</v>
      </c>
      <c r="L11" s="111" t="s">
        <v>1209</v>
      </c>
      <c r="M11" s="111" t="s">
        <v>1210</v>
      </c>
    </row>
    <row r="12" spans="1:13" ht="15.75" x14ac:dyDescent="0.25">
      <c r="A12" s="83" t="s">
        <v>1167</v>
      </c>
      <c r="B12" s="108" t="s">
        <v>716</v>
      </c>
      <c r="C12" s="110" t="s">
        <v>1211</v>
      </c>
      <c r="D12" s="110" t="s">
        <v>1212</v>
      </c>
      <c r="E12" s="110" t="s">
        <v>1213</v>
      </c>
      <c r="F12" s="110" t="s">
        <v>1214</v>
      </c>
      <c r="G12" s="102" t="s">
        <v>1215</v>
      </c>
      <c r="H12" s="102" t="s">
        <v>1168</v>
      </c>
      <c r="I12" s="110" t="s">
        <v>1169</v>
      </c>
      <c r="J12" s="110" t="s">
        <v>549</v>
      </c>
      <c r="K12" s="110" t="s">
        <v>1216</v>
      </c>
      <c r="L12" s="111" t="s">
        <v>1217</v>
      </c>
      <c r="M12" s="111" t="s">
        <v>1218</v>
      </c>
    </row>
    <row r="13" spans="1:13" ht="30.75" x14ac:dyDescent="0.25">
      <c r="A13" s="83" t="s">
        <v>2646</v>
      </c>
      <c r="B13" s="108" t="s">
        <v>267</v>
      </c>
      <c r="C13" s="112">
        <f>C11/C6</f>
        <v>0.12066713553702402</v>
      </c>
      <c r="D13" s="112">
        <f t="shared" ref="D13:L13" si="0">D11/D6</f>
        <v>0.11550888529886914</v>
      </c>
      <c r="E13" s="112">
        <f t="shared" si="0"/>
        <v>0.10920399497637701</v>
      </c>
      <c r="F13" s="112">
        <f t="shared" si="0"/>
        <v>0.12542505885430291</v>
      </c>
      <c r="G13" s="112">
        <f t="shared" si="0"/>
        <v>0.12313353619701366</v>
      </c>
      <c r="H13" s="112">
        <f t="shared" si="0"/>
        <v>0.14032370479361883</v>
      </c>
      <c r="I13" s="112">
        <f t="shared" si="0"/>
        <v>0.13326760331936571</v>
      </c>
      <c r="J13" s="112">
        <f t="shared" si="0"/>
        <v>0.13562183455261678</v>
      </c>
      <c r="K13" s="112">
        <f t="shared" si="0"/>
        <v>0.13006809037449707</v>
      </c>
      <c r="L13" s="112">
        <f t="shared" si="0"/>
        <v>0.11615100355046735</v>
      </c>
      <c r="M13" s="112">
        <f>M11/M6</f>
        <v>8.77013377013377E-2</v>
      </c>
    </row>
    <row r="14" spans="1:13" ht="30.75" x14ac:dyDescent="0.25">
      <c r="A14" s="83" t="s">
        <v>2647</v>
      </c>
      <c r="B14" s="108" t="s">
        <v>267</v>
      </c>
      <c r="C14" s="112">
        <f>C12/C6</f>
        <v>0.10624937204862855</v>
      </c>
      <c r="D14" s="112">
        <f t="shared" ref="D14:L14" si="1">D12/D6</f>
        <v>9.7415185783521804E-2</v>
      </c>
      <c r="E14" s="112">
        <f t="shared" si="1"/>
        <v>9.580766700556187E-2</v>
      </c>
      <c r="F14" s="112">
        <f t="shared" si="1"/>
        <v>0.10456447815851426</v>
      </c>
      <c r="G14" s="112">
        <f t="shared" si="1"/>
        <v>0.11237704337980327</v>
      </c>
      <c r="H14" s="112">
        <f t="shared" si="1"/>
        <v>5.0104545806551534E-2</v>
      </c>
      <c r="I14" s="112">
        <f t="shared" si="1"/>
        <v>6.2936488374003785E-2</v>
      </c>
      <c r="J14" s="112">
        <f t="shared" si="1"/>
        <v>9.0441353806576086E-2</v>
      </c>
      <c r="K14" s="112">
        <f t="shared" si="1"/>
        <v>8.6815227483751159E-2</v>
      </c>
      <c r="L14" s="112">
        <f t="shared" si="1"/>
        <v>0.10919498587058908</v>
      </c>
      <c r="M14" s="112">
        <f>M12/M6</f>
        <v>0.10851760851760851</v>
      </c>
    </row>
    <row r="15" spans="1:13" ht="15.75" x14ac:dyDescent="0.25">
      <c r="A15" s="89" t="s">
        <v>533</v>
      </c>
      <c r="B15" s="105" t="s">
        <v>1219</v>
      </c>
      <c r="C15" s="106" t="s">
        <v>1220</v>
      </c>
      <c r="D15" s="106" t="s">
        <v>1176</v>
      </c>
      <c r="E15" s="106" t="s">
        <v>1177</v>
      </c>
      <c r="F15" s="106" t="s">
        <v>1178</v>
      </c>
      <c r="G15" s="106" t="s">
        <v>1179</v>
      </c>
      <c r="H15" s="106" t="s">
        <v>1180</v>
      </c>
      <c r="I15" s="106" t="s">
        <v>1181</v>
      </c>
      <c r="J15" s="106" t="s">
        <v>1182</v>
      </c>
      <c r="K15" s="106" t="s">
        <v>1183</v>
      </c>
      <c r="L15" s="107" t="s">
        <v>1184</v>
      </c>
      <c r="M15" s="112" t="s">
        <v>1185</v>
      </c>
    </row>
    <row r="16" spans="1:13" ht="15.75" x14ac:dyDescent="0.25">
      <c r="A16" s="89" t="s">
        <v>1170</v>
      </c>
      <c r="B16" s="105" t="s">
        <v>1221</v>
      </c>
      <c r="C16" s="113" t="s">
        <v>1222</v>
      </c>
      <c r="D16" s="113" t="s">
        <v>1223</v>
      </c>
      <c r="E16" s="113" t="s">
        <v>1171</v>
      </c>
      <c r="F16" s="113" t="s">
        <v>1172</v>
      </c>
      <c r="G16" s="113" t="s">
        <v>1173</v>
      </c>
      <c r="H16" s="113" t="s">
        <v>1224</v>
      </c>
      <c r="I16" s="113" t="s">
        <v>1225</v>
      </c>
      <c r="J16" s="113" t="s">
        <v>582</v>
      </c>
      <c r="K16" s="113" t="s">
        <v>1226</v>
      </c>
      <c r="L16" s="114" t="s">
        <v>1107</v>
      </c>
      <c r="M16" s="112" t="s">
        <v>1227</v>
      </c>
    </row>
    <row r="17" spans="1:13" ht="15.75" x14ac:dyDescent="0.25">
      <c r="A17" s="83"/>
      <c r="B17" s="102"/>
      <c r="C17" s="102"/>
      <c r="D17" s="102"/>
      <c r="E17" s="102"/>
      <c r="F17" s="102"/>
      <c r="G17" s="102"/>
      <c r="H17" s="102"/>
      <c r="I17" s="102"/>
      <c r="J17" s="102"/>
      <c r="K17" s="102" t="s">
        <v>1174</v>
      </c>
      <c r="L17" s="101"/>
      <c r="M17" s="107"/>
    </row>
    <row r="18" spans="1:13" ht="15.75" x14ac:dyDescent="0.25">
      <c r="A18" s="89"/>
      <c r="B18" s="105"/>
      <c r="C18" s="113"/>
      <c r="D18" s="113"/>
      <c r="E18" s="113"/>
      <c r="F18" s="113"/>
      <c r="G18" s="113"/>
      <c r="H18" s="113"/>
      <c r="I18" s="113"/>
      <c r="J18" s="113"/>
      <c r="K18" s="113"/>
      <c r="L18" s="114"/>
      <c r="M18" s="114"/>
    </row>
    <row r="19" spans="1:13" ht="15.75" x14ac:dyDescent="0.25">
      <c r="A19" s="83"/>
      <c r="B19" s="102"/>
      <c r="C19" s="102"/>
      <c r="D19" s="102"/>
      <c r="E19" s="102"/>
      <c r="F19" s="102"/>
      <c r="G19" s="102"/>
      <c r="H19" s="102"/>
      <c r="I19" s="102"/>
      <c r="J19" s="102"/>
      <c r="K19" s="102"/>
      <c r="L19" s="101"/>
      <c r="M19" s="101"/>
    </row>
  </sheetData>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33"/>
  <sheetViews>
    <sheetView showGridLines="0" workbookViewId="0">
      <pane ySplit="5" topLeftCell="A11" activePane="bottomLeft" state="frozen"/>
      <selection pane="bottomLeft" activeCell="A21" sqref="A21"/>
    </sheetView>
  </sheetViews>
  <sheetFormatPr defaultColWidth="11.42578125" defaultRowHeight="15" x14ac:dyDescent="0.25"/>
  <cols>
    <col min="1" max="1" width="83" customWidth="1"/>
    <col min="2" max="2" width="17.7109375" customWidth="1"/>
    <col min="3" max="11" width="14.85546875" customWidth="1"/>
  </cols>
  <sheetData>
    <row r="1" spans="1:11" ht="20.25" x14ac:dyDescent="0.3">
      <c r="A1" s="17" t="s">
        <v>1228</v>
      </c>
      <c r="B1" s="56"/>
      <c r="C1" s="56"/>
      <c r="D1" s="56"/>
      <c r="E1" s="56"/>
      <c r="F1" s="56"/>
      <c r="G1" s="56"/>
      <c r="H1" s="56"/>
      <c r="I1" s="56"/>
      <c r="J1" s="56"/>
      <c r="K1" s="56"/>
    </row>
    <row r="2" spans="1:11" ht="15.75" x14ac:dyDescent="0.25">
      <c r="A2" s="85" t="s">
        <v>175</v>
      </c>
      <c r="B2" s="84"/>
      <c r="C2" s="84"/>
      <c r="D2" s="84"/>
      <c r="E2" s="84"/>
      <c r="F2" s="84"/>
      <c r="G2" s="84"/>
      <c r="H2" s="84"/>
      <c r="I2" s="84"/>
      <c r="J2" s="56"/>
      <c r="K2" s="56"/>
    </row>
    <row r="3" spans="1:11" ht="15.75" x14ac:dyDescent="0.25">
      <c r="A3" s="85" t="s">
        <v>241</v>
      </c>
      <c r="B3" s="84"/>
      <c r="C3" s="84"/>
      <c r="D3" s="84"/>
      <c r="E3" s="84"/>
      <c r="F3" s="84"/>
      <c r="G3" s="84"/>
      <c r="H3" s="84"/>
      <c r="I3" s="84"/>
      <c r="J3" s="56"/>
      <c r="K3" s="56"/>
    </row>
    <row r="4" spans="1:11" ht="15.75" x14ac:dyDescent="0.25">
      <c r="A4" s="83" t="s">
        <v>177</v>
      </c>
      <c r="B4" s="84"/>
      <c r="C4" s="84"/>
      <c r="D4" s="84"/>
      <c r="E4" s="84"/>
      <c r="F4" s="84"/>
      <c r="G4" s="84"/>
      <c r="H4" s="84"/>
      <c r="I4" s="84"/>
      <c r="J4" s="56"/>
      <c r="K4" s="56"/>
    </row>
    <row r="5" spans="1:11" ht="31.5" x14ac:dyDescent="0.25">
      <c r="A5" s="86" t="s">
        <v>1229</v>
      </c>
      <c r="B5" s="87" t="s">
        <v>179</v>
      </c>
      <c r="C5" s="88" t="s">
        <v>214</v>
      </c>
      <c r="D5" s="88" t="s">
        <v>215</v>
      </c>
      <c r="E5" s="88" t="s">
        <v>180</v>
      </c>
      <c r="F5" s="88" t="s">
        <v>181</v>
      </c>
      <c r="G5" s="88" t="s">
        <v>182</v>
      </c>
      <c r="H5" s="88" t="s">
        <v>183</v>
      </c>
      <c r="I5" s="88" t="s">
        <v>184</v>
      </c>
      <c r="J5" s="88" t="s">
        <v>185</v>
      </c>
      <c r="K5" s="88" t="s">
        <v>186</v>
      </c>
    </row>
    <row r="6" spans="1:11" ht="15.75" x14ac:dyDescent="0.25">
      <c r="A6" s="89" t="s">
        <v>1230</v>
      </c>
      <c r="B6" s="90" t="s">
        <v>1188</v>
      </c>
      <c r="C6" s="93" t="s">
        <v>1189</v>
      </c>
      <c r="D6" s="93" t="s">
        <v>1190</v>
      </c>
      <c r="E6" s="93" t="s">
        <v>1191</v>
      </c>
      <c r="F6" s="93" t="s">
        <v>1192</v>
      </c>
      <c r="G6" s="93" t="s">
        <v>1193</v>
      </c>
      <c r="H6" s="93" t="s">
        <v>1194</v>
      </c>
      <c r="I6" s="93" t="s">
        <v>1195</v>
      </c>
      <c r="J6" s="94" t="s">
        <v>1196</v>
      </c>
      <c r="K6" s="94" t="s">
        <v>1197</v>
      </c>
    </row>
    <row r="7" spans="1:11" ht="15.75" x14ac:dyDescent="0.25">
      <c r="A7" s="83" t="s">
        <v>1231</v>
      </c>
      <c r="B7" s="95" t="s">
        <v>1257</v>
      </c>
      <c r="C7" s="84" t="s">
        <v>1258</v>
      </c>
      <c r="D7" s="84" t="s">
        <v>1259</v>
      </c>
      <c r="E7" s="84" t="s">
        <v>885</v>
      </c>
      <c r="F7" s="96" t="s">
        <v>1232</v>
      </c>
      <c r="G7" s="84" t="s">
        <v>1260</v>
      </c>
      <c r="H7" s="84" t="s">
        <v>890</v>
      </c>
      <c r="I7" s="84" t="s">
        <v>1233</v>
      </c>
      <c r="J7" s="98" t="s">
        <v>268</v>
      </c>
      <c r="K7" s="98" t="s">
        <v>268</v>
      </c>
    </row>
    <row r="8" spans="1:11" ht="15.75" x14ac:dyDescent="0.25">
      <c r="A8" s="83" t="s">
        <v>1102</v>
      </c>
      <c r="B8" s="95" t="s">
        <v>1261</v>
      </c>
      <c r="C8" s="96" t="s">
        <v>1262</v>
      </c>
      <c r="D8" s="96" t="s">
        <v>1263</v>
      </c>
      <c r="E8" s="96" t="s">
        <v>1264</v>
      </c>
      <c r="F8" s="96" t="s">
        <v>1265</v>
      </c>
      <c r="G8" s="96" t="s">
        <v>1266</v>
      </c>
      <c r="H8" s="96" t="s">
        <v>1267</v>
      </c>
      <c r="I8" s="84" t="s">
        <v>1268</v>
      </c>
      <c r="J8" s="98" t="s">
        <v>1234</v>
      </c>
      <c r="K8" s="98" t="s">
        <v>681</v>
      </c>
    </row>
    <row r="9" spans="1:11" ht="15.75" x14ac:dyDescent="0.25">
      <c r="A9" s="83" t="s">
        <v>1235</v>
      </c>
      <c r="B9" s="95" t="s">
        <v>1269</v>
      </c>
      <c r="C9" s="96" t="s">
        <v>1270</v>
      </c>
      <c r="D9" s="96" t="s">
        <v>1271</v>
      </c>
      <c r="E9" s="84" t="s">
        <v>1272</v>
      </c>
      <c r="F9" s="84" t="s">
        <v>1236</v>
      </c>
      <c r="G9" s="84" t="s">
        <v>1237</v>
      </c>
      <c r="H9" s="84" t="s">
        <v>268</v>
      </c>
      <c r="I9" s="84" t="s">
        <v>268</v>
      </c>
      <c r="J9" s="98" t="s">
        <v>268</v>
      </c>
      <c r="K9" s="98" t="s">
        <v>268</v>
      </c>
    </row>
    <row r="10" spans="1:11" ht="15.75" x14ac:dyDescent="0.25">
      <c r="A10" s="83" t="s">
        <v>1238</v>
      </c>
      <c r="B10" s="95" t="s">
        <v>267</v>
      </c>
      <c r="C10" s="84" t="s">
        <v>268</v>
      </c>
      <c r="D10" s="84" t="s">
        <v>268</v>
      </c>
      <c r="E10" s="84" t="s">
        <v>268</v>
      </c>
      <c r="F10" s="84" t="s">
        <v>268</v>
      </c>
      <c r="G10" s="84" t="s">
        <v>268</v>
      </c>
      <c r="H10" s="84" t="s">
        <v>268</v>
      </c>
      <c r="I10" s="84" t="s">
        <v>268</v>
      </c>
      <c r="J10" s="98" t="s">
        <v>268</v>
      </c>
      <c r="K10" s="98" t="s">
        <v>268</v>
      </c>
    </row>
    <row r="11" spans="1:11" ht="15.75" x14ac:dyDescent="0.25">
      <c r="A11" s="83" t="s">
        <v>1239</v>
      </c>
      <c r="B11" s="95" t="s">
        <v>1273</v>
      </c>
      <c r="C11" s="84" t="s">
        <v>1274</v>
      </c>
      <c r="D11" s="84" t="s">
        <v>1275</v>
      </c>
      <c r="E11" s="84" t="s">
        <v>885</v>
      </c>
      <c r="F11" s="84" t="s">
        <v>1240</v>
      </c>
      <c r="G11" s="84" t="s">
        <v>1241</v>
      </c>
      <c r="H11" s="96" t="s">
        <v>1242</v>
      </c>
      <c r="I11" s="96" t="s">
        <v>975</v>
      </c>
      <c r="J11" s="97" t="s">
        <v>1276</v>
      </c>
      <c r="K11" s="97" t="s">
        <v>795</v>
      </c>
    </row>
    <row r="12" spans="1:11" ht="15.75" x14ac:dyDescent="0.25">
      <c r="A12" s="83" t="s">
        <v>1243</v>
      </c>
      <c r="B12" s="95" t="s">
        <v>1277</v>
      </c>
      <c r="C12" s="84" t="s">
        <v>269</v>
      </c>
      <c r="D12" s="84" t="s">
        <v>272</v>
      </c>
      <c r="E12" s="84" t="s">
        <v>421</v>
      </c>
      <c r="F12" s="84" t="s">
        <v>1137</v>
      </c>
      <c r="G12" s="84" t="s">
        <v>1244</v>
      </c>
      <c r="H12" s="84" t="s">
        <v>1245</v>
      </c>
      <c r="I12" s="84" t="s">
        <v>1246</v>
      </c>
      <c r="J12" s="98" t="s">
        <v>736</v>
      </c>
      <c r="K12" s="98" t="s">
        <v>1247</v>
      </c>
    </row>
    <row r="13" spans="1:11" ht="15.75" x14ac:dyDescent="0.25">
      <c r="A13" s="83" t="s">
        <v>1248</v>
      </c>
      <c r="B13" s="95" t="s">
        <v>267</v>
      </c>
      <c r="C13" s="84" t="s">
        <v>268</v>
      </c>
      <c r="D13" s="84" t="s">
        <v>268</v>
      </c>
      <c r="E13" s="84" t="s">
        <v>268</v>
      </c>
      <c r="F13" s="84" t="s">
        <v>268</v>
      </c>
      <c r="G13" s="84" t="s">
        <v>268</v>
      </c>
      <c r="H13" s="84" t="s">
        <v>268</v>
      </c>
      <c r="I13" s="84" t="s">
        <v>564</v>
      </c>
      <c r="J13" s="98" t="s">
        <v>1249</v>
      </c>
      <c r="K13" s="98" t="s">
        <v>709</v>
      </c>
    </row>
    <row r="14" spans="1:11" ht="15.75" x14ac:dyDescent="0.25">
      <c r="A14" s="83" t="s">
        <v>1250</v>
      </c>
      <c r="B14" s="95" t="s">
        <v>372</v>
      </c>
      <c r="C14" s="84" t="s">
        <v>1278</v>
      </c>
      <c r="D14" s="84" t="s">
        <v>1279</v>
      </c>
      <c r="E14" s="84" t="s">
        <v>1251</v>
      </c>
      <c r="F14" s="84" t="s">
        <v>528</v>
      </c>
      <c r="G14" s="84" t="s">
        <v>568</v>
      </c>
      <c r="H14" s="84" t="s">
        <v>880</v>
      </c>
      <c r="I14" s="84" t="s">
        <v>1237</v>
      </c>
      <c r="J14" s="98" t="s">
        <v>268</v>
      </c>
      <c r="K14" s="98" t="s">
        <v>268</v>
      </c>
    </row>
    <row r="15" spans="1:11" ht="15.75" x14ac:dyDescent="0.25">
      <c r="A15" s="83" t="s">
        <v>1252</v>
      </c>
      <c r="B15" s="95" t="s">
        <v>1280</v>
      </c>
      <c r="C15" s="84" t="s">
        <v>269</v>
      </c>
      <c r="D15" s="84" t="s">
        <v>408</v>
      </c>
      <c r="E15" s="84" t="s">
        <v>1237</v>
      </c>
      <c r="F15" s="84" t="s">
        <v>268</v>
      </c>
      <c r="G15" s="84" t="s">
        <v>268</v>
      </c>
      <c r="H15" s="84" t="s">
        <v>268</v>
      </c>
      <c r="I15" s="84" t="s">
        <v>268</v>
      </c>
      <c r="J15" s="98" t="s">
        <v>421</v>
      </c>
      <c r="K15" s="98" t="s">
        <v>271</v>
      </c>
    </row>
    <row r="16" spans="1:11" ht="28.5" customHeight="1" x14ac:dyDescent="0.25">
      <c r="A16" s="89" t="s">
        <v>1253</v>
      </c>
      <c r="B16" s="90" t="s">
        <v>996</v>
      </c>
      <c r="C16" s="93" t="s">
        <v>1281</v>
      </c>
      <c r="D16" s="93" t="s">
        <v>1282</v>
      </c>
      <c r="E16" s="93" t="s">
        <v>1283</v>
      </c>
      <c r="F16" s="93" t="s">
        <v>1284</v>
      </c>
      <c r="G16" s="93" t="s">
        <v>1285</v>
      </c>
      <c r="H16" s="93" t="s">
        <v>1286</v>
      </c>
      <c r="I16" s="93" t="s">
        <v>1287</v>
      </c>
      <c r="J16" s="94" t="s">
        <v>1288</v>
      </c>
      <c r="K16" s="94" t="s">
        <v>1289</v>
      </c>
    </row>
    <row r="17" spans="1:11" ht="15.75" x14ac:dyDescent="0.25">
      <c r="A17" s="83" t="s">
        <v>1231</v>
      </c>
      <c r="B17" s="95" t="s">
        <v>1290</v>
      </c>
      <c r="C17" s="96" t="s">
        <v>1291</v>
      </c>
      <c r="D17" s="96" t="s">
        <v>1292</v>
      </c>
      <c r="E17" s="96" t="s">
        <v>1293</v>
      </c>
      <c r="F17" s="96" t="s">
        <v>1294</v>
      </c>
      <c r="G17" s="96" t="s">
        <v>1295</v>
      </c>
      <c r="H17" s="84" t="s">
        <v>1296</v>
      </c>
      <c r="I17" s="84" t="s">
        <v>527</v>
      </c>
      <c r="J17" s="98" t="s">
        <v>268</v>
      </c>
      <c r="K17" s="98" t="s">
        <v>268</v>
      </c>
    </row>
    <row r="18" spans="1:11" ht="15.75" x14ac:dyDescent="0.25">
      <c r="A18" s="83" t="s">
        <v>1102</v>
      </c>
      <c r="B18" s="95" t="s">
        <v>1297</v>
      </c>
      <c r="C18" s="96" t="s">
        <v>1298</v>
      </c>
      <c r="D18" s="96" t="s">
        <v>1299</v>
      </c>
      <c r="E18" s="96" t="s">
        <v>1300</v>
      </c>
      <c r="F18" s="96" t="s">
        <v>1301</v>
      </c>
      <c r="G18" s="96" t="s">
        <v>1302</v>
      </c>
      <c r="H18" s="96" t="s">
        <v>1303</v>
      </c>
      <c r="I18" s="96" t="s">
        <v>1304</v>
      </c>
      <c r="J18" s="97" t="s">
        <v>1305</v>
      </c>
      <c r="K18" s="97" t="s">
        <v>1306</v>
      </c>
    </row>
    <row r="19" spans="1:11" ht="15.75" x14ac:dyDescent="0.25">
      <c r="A19" s="83" t="s">
        <v>1235</v>
      </c>
      <c r="B19" s="95" t="s">
        <v>1307</v>
      </c>
      <c r="C19" s="96" t="s">
        <v>1308</v>
      </c>
      <c r="D19" s="96" t="s">
        <v>1309</v>
      </c>
      <c r="E19" s="84" t="s">
        <v>1310</v>
      </c>
      <c r="F19" s="84" t="s">
        <v>1311</v>
      </c>
      <c r="G19" s="84" t="s">
        <v>268</v>
      </c>
      <c r="H19" s="84" t="s">
        <v>268</v>
      </c>
      <c r="I19" s="84" t="s">
        <v>268</v>
      </c>
      <c r="J19" s="98" t="s">
        <v>268</v>
      </c>
      <c r="K19" s="98" t="s">
        <v>268</v>
      </c>
    </row>
    <row r="20" spans="1:11" ht="15.75" x14ac:dyDescent="0.25">
      <c r="A20" s="83" t="s">
        <v>1238</v>
      </c>
      <c r="B20" s="95" t="s">
        <v>1312</v>
      </c>
      <c r="C20" s="84" t="s">
        <v>1313</v>
      </c>
      <c r="D20" s="84" t="s">
        <v>1314</v>
      </c>
      <c r="E20" s="84" t="s">
        <v>1315</v>
      </c>
      <c r="F20" s="96" t="s">
        <v>460</v>
      </c>
      <c r="G20" s="96" t="s">
        <v>1316</v>
      </c>
      <c r="H20" s="96" t="s">
        <v>1317</v>
      </c>
      <c r="I20" s="96" t="s">
        <v>1318</v>
      </c>
      <c r="J20" s="97" t="s">
        <v>1319</v>
      </c>
      <c r="K20" s="97" t="s">
        <v>1320</v>
      </c>
    </row>
    <row r="21" spans="1:11" ht="15.75" x14ac:dyDescent="0.25">
      <c r="A21" s="83" t="s">
        <v>1239</v>
      </c>
      <c r="B21" s="95" t="s">
        <v>1321</v>
      </c>
      <c r="C21" s="96" t="s">
        <v>1322</v>
      </c>
      <c r="D21" s="96" t="s">
        <v>1323</v>
      </c>
      <c r="E21" s="96" t="s">
        <v>1324</v>
      </c>
      <c r="F21" s="96" t="s">
        <v>1325</v>
      </c>
      <c r="G21" s="96" t="s">
        <v>1326</v>
      </c>
      <c r="H21" s="96" t="s">
        <v>1327</v>
      </c>
      <c r="I21" s="96" t="s">
        <v>1328</v>
      </c>
      <c r="J21" s="97" t="s">
        <v>1329</v>
      </c>
      <c r="K21" s="97" t="s">
        <v>1330</v>
      </c>
    </row>
    <row r="22" spans="1:11" ht="15.75" x14ac:dyDescent="0.25">
      <c r="A22" s="83" t="s">
        <v>1243</v>
      </c>
      <c r="B22" s="95" t="s">
        <v>1331</v>
      </c>
      <c r="C22" s="96" t="s">
        <v>1332</v>
      </c>
      <c r="D22" s="96" t="s">
        <v>442</v>
      </c>
      <c r="E22" s="96" t="s">
        <v>1333</v>
      </c>
      <c r="F22" s="96" t="s">
        <v>1334</v>
      </c>
      <c r="G22" s="96" t="s">
        <v>1335</v>
      </c>
      <c r="H22" s="96" t="s">
        <v>1336</v>
      </c>
      <c r="I22" s="96" t="s">
        <v>1337</v>
      </c>
      <c r="J22" s="97" t="s">
        <v>1338</v>
      </c>
      <c r="K22" s="97" t="s">
        <v>1339</v>
      </c>
    </row>
    <row r="23" spans="1:11" ht="15.75" x14ac:dyDescent="0.25">
      <c r="A23" s="83" t="s">
        <v>1248</v>
      </c>
      <c r="B23" s="95" t="s">
        <v>1340</v>
      </c>
      <c r="C23" s="84" t="s">
        <v>1341</v>
      </c>
      <c r="D23" s="84" t="s">
        <v>314</v>
      </c>
      <c r="E23" s="84" t="s">
        <v>1342</v>
      </c>
      <c r="F23" s="84" t="s">
        <v>695</v>
      </c>
      <c r="G23" s="84" t="s">
        <v>1343</v>
      </c>
      <c r="H23" s="96" t="s">
        <v>1344</v>
      </c>
      <c r="I23" s="96" t="s">
        <v>1345</v>
      </c>
      <c r="J23" s="98" t="s">
        <v>1346</v>
      </c>
      <c r="K23" s="98" t="s">
        <v>1347</v>
      </c>
    </row>
    <row r="24" spans="1:11" ht="15.75" x14ac:dyDescent="0.25">
      <c r="A24" s="83" t="s">
        <v>1250</v>
      </c>
      <c r="B24" s="95" t="s">
        <v>1348</v>
      </c>
      <c r="C24" s="96" t="s">
        <v>1349</v>
      </c>
      <c r="D24" s="96" t="s">
        <v>1350</v>
      </c>
      <c r="E24" s="84" t="s">
        <v>1351</v>
      </c>
      <c r="F24" s="84" t="s">
        <v>1255</v>
      </c>
      <c r="G24" s="84" t="s">
        <v>200</v>
      </c>
      <c r="H24" s="84" t="s">
        <v>1352</v>
      </c>
      <c r="I24" s="84" t="s">
        <v>273</v>
      </c>
      <c r="J24" s="98" t="s">
        <v>268</v>
      </c>
      <c r="K24" s="98" t="s">
        <v>268</v>
      </c>
    </row>
    <row r="25" spans="1:11" ht="15.75" x14ac:dyDescent="0.25">
      <c r="A25" s="89" t="s">
        <v>1254</v>
      </c>
      <c r="B25" s="90" t="s">
        <v>1353</v>
      </c>
      <c r="C25" s="93" t="s">
        <v>1354</v>
      </c>
      <c r="D25" s="93" t="s">
        <v>1355</v>
      </c>
      <c r="E25" s="93" t="s">
        <v>1356</v>
      </c>
      <c r="F25" s="93" t="s">
        <v>1357</v>
      </c>
      <c r="G25" s="93" t="s">
        <v>1358</v>
      </c>
      <c r="H25" s="93" t="s">
        <v>1359</v>
      </c>
      <c r="I25" s="93" t="s">
        <v>1360</v>
      </c>
      <c r="J25" s="94" t="s">
        <v>1361</v>
      </c>
      <c r="K25" s="94" t="s">
        <v>1362</v>
      </c>
    </row>
    <row r="26" spans="1:11" ht="15.75" x14ac:dyDescent="0.25">
      <c r="A26" s="83" t="s">
        <v>1231</v>
      </c>
      <c r="B26" s="95" t="s">
        <v>1290</v>
      </c>
      <c r="C26" s="96" t="s">
        <v>1363</v>
      </c>
      <c r="D26" s="96" t="s">
        <v>1364</v>
      </c>
      <c r="E26" s="96" t="s">
        <v>1365</v>
      </c>
      <c r="F26" s="96" t="s">
        <v>1366</v>
      </c>
      <c r="G26" s="96" t="s">
        <v>1367</v>
      </c>
      <c r="H26" s="84" t="s">
        <v>1368</v>
      </c>
      <c r="I26" s="84" t="s">
        <v>898</v>
      </c>
      <c r="J26" s="98" t="s">
        <v>268</v>
      </c>
      <c r="K26" s="98" t="s">
        <v>268</v>
      </c>
    </row>
    <row r="27" spans="1:11" ht="15.75" x14ac:dyDescent="0.25">
      <c r="A27" s="83" t="s">
        <v>1102</v>
      </c>
      <c r="B27" s="95" t="s">
        <v>1369</v>
      </c>
      <c r="C27" s="96" t="s">
        <v>1370</v>
      </c>
      <c r="D27" s="96" t="s">
        <v>1371</v>
      </c>
      <c r="E27" s="96" t="s">
        <v>1372</v>
      </c>
      <c r="F27" s="96" t="s">
        <v>1373</v>
      </c>
      <c r="G27" s="96" t="s">
        <v>1374</v>
      </c>
      <c r="H27" s="96" t="s">
        <v>1375</v>
      </c>
      <c r="I27" s="96" t="s">
        <v>1376</v>
      </c>
      <c r="J27" s="97" t="s">
        <v>1328</v>
      </c>
      <c r="K27" s="97" t="s">
        <v>1377</v>
      </c>
    </row>
    <row r="28" spans="1:11" ht="15.75" x14ac:dyDescent="0.25">
      <c r="A28" s="83" t="s">
        <v>1235</v>
      </c>
      <c r="B28" s="95" t="s">
        <v>1307</v>
      </c>
      <c r="C28" s="96" t="s">
        <v>1378</v>
      </c>
      <c r="D28" s="96" t="s">
        <v>1379</v>
      </c>
      <c r="E28" s="84" t="s">
        <v>1380</v>
      </c>
      <c r="F28" s="84" t="s">
        <v>1255</v>
      </c>
      <c r="G28" s="84" t="s">
        <v>268</v>
      </c>
      <c r="H28" s="84" t="s">
        <v>268</v>
      </c>
      <c r="I28" s="84" t="s">
        <v>268</v>
      </c>
      <c r="J28" s="98" t="s">
        <v>268</v>
      </c>
      <c r="K28" s="98" t="s">
        <v>268</v>
      </c>
    </row>
    <row r="29" spans="1:11" ht="15.75" x14ac:dyDescent="0.25">
      <c r="A29" s="83" t="s">
        <v>1238</v>
      </c>
      <c r="B29" s="95" t="s">
        <v>1381</v>
      </c>
      <c r="C29" s="84" t="s">
        <v>1382</v>
      </c>
      <c r="D29" s="84" t="s">
        <v>901</v>
      </c>
      <c r="E29" s="84" t="s">
        <v>1383</v>
      </c>
      <c r="F29" s="96" t="s">
        <v>627</v>
      </c>
      <c r="G29" s="96" t="s">
        <v>1384</v>
      </c>
      <c r="H29" s="96" t="s">
        <v>1385</v>
      </c>
      <c r="I29" s="96" t="s">
        <v>1386</v>
      </c>
      <c r="J29" s="97" t="s">
        <v>1387</v>
      </c>
      <c r="K29" s="97" t="s">
        <v>1388</v>
      </c>
    </row>
    <row r="30" spans="1:11" ht="15.75" x14ac:dyDescent="0.25">
      <c r="A30" s="83" t="s">
        <v>1239</v>
      </c>
      <c r="B30" s="95" t="s">
        <v>1389</v>
      </c>
      <c r="C30" s="96" t="s">
        <v>1390</v>
      </c>
      <c r="D30" s="96" t="s">
        <v>1391</v>
      </c>
      <c r="E30" s="96" t="s">
        <v>1392</v>
      </c>
      <c r="F30" s="96" t="s">
        <v>1393</v>
      </c>
      <c r="G30" s="96" t="s">
        <v>1394</v>
      </c>
      <c r="H30" s="96" t="s">
        <v>1395</v>
      </c>
      <c r="I30" s="96" t="s">
        <v>1396</v>
      </c>
      <c r="J30" s="97" t="s">
        <v>1397</v>
      </c>
      <c r="K30" s="97" t="s">
        <v>1398</v>
      </c>
    </row>
    <row r="31" spans="1:11" ht="15.75" x14ac:dyDescent="0.25">
      <c r="A31" s="83" t="s">
        <v>1243</v>
      </c>
      <c r="B31" s="95" t="s">
        <v>1399</v>
      </c>
      <c r="C31" s="96" t="s">
        <v>356</v>
      </c>
      <c r="D31" s="96" t="s">
        <v>1400</v>
      </c>
      <c r="E31" s="96" t="s">
        <v>1401</v>
      </c>
      <c r="F31" s="96" t="s">
        <v>1402</v>
      </c>
      <c r="G31" s="96" t="s">
        <v>1403</v>
      </c>
      <c r="H31" s="96" t="s">
        <v>1404</v>
      </c>
      <c r="I31" s="96" t="s">
        <v>1405</v>
      </c>
      <c r="J31" s="97" t="s">
        <v>1406</v>
      </c>
      <c r="K31" s="97" t="s">
        <v>1407</v>
      </c>
    </row>
    <row r="32" spans="1:11" ht="15.75" x14ac:dyDescent="0.25">
      <c r="A32" s="83" t="s">
        <v>1248</v>
      </c>
      <c r="B32" s="95" t="s">
        <v>1408</v>
      </c>
      <c r="C32" s="84" t="s">
        <v>1109</v>
      </c>
      <c r="D32" s="84" t="s">
        <v>715</v>
      </c>
      <c r="E32" s="84" t="s">
        <v>1409</v>
      </c>
      <c r="F32" s="84" t="s">
        <v>703</v>
      </c>
      <c r="G32" s="84" t="s">
        <v>1410</v>
      </c>
      <c r="H32" s="96" t="s">
        <v>1101</v>
      </c>
      <c r="I32" s="96" t="s">
        <v>1411</v>
      </c>
      <c r="J32" s="98" t="s">
        <v>950</v>
      </c>
      <c r="K32" s="98" t="s">
        <v>1256</v>
      </c>
    </row>
    <row r="33" spans="1:11" ht="15.75" x14ac:dyDescent="0.25">
      <c r="A33" s="83" t="s">
        <v>1250</v>
      </c>
      <c r="B33" s="95" t="s">
        <v>1348</v>
      </c>
      <c r="C33" s="96" t="s">
        <v>1412</v>
      </c>
      <c r="D33" s="84" t="s">
        <v>1413</v>
      </c>
      <c r="E33" s="84" t="s">
        <v>1414</v>
      </c>
      <c r="F33" s="84" t="s">
        <v>1415</v>
      </c>
      <c r="G33" s="84" t="s">
        <v>1416</v>
      </c>
      <c r="H33" s="84" t="s">
        <v>1417</v>
      </c>
      <c r="I33" s="84" t="s">
        <v>273</v>
      </c>
      <c r="J33" s="98" t="s">
        <v>268</v>
      </c>
      <c r="K33" s="98" t="s">
        <v>268</v>
      </c>
    </row>
  </sheetData>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38"/>
  <sheetViews>
    <sheetView showGridLines="0" workbookViewId="0">
      <pane ySplit="5" topLeftCell="A17" activePane="bottomLeft" state="frozen"/>
      <selection pane="bottomLeft" activeCell="A14" sqref="A14"/>
    </sheetView>
  </sheetViews>
  <sheetFormatPr defaultColWidth="11.42578125" defaultRowHeight="15" x14ac:dyDescent="0.25"/>
  <cols>
    <col min="1" max="1" width="74.85546875" customWidth="1"/>
    <col min="2" max="2" width="17.5703125" customWidth="1"/>
    <col min="3" max="13" width="13.5703125" customWidth="1"/>
  </cols>
  <sheetData>
    <row r="1" spans="1:13" ht="20.25" x14ac:dyDescent="0.3">
      <c r="A1" s="17" t="s">
        <v>1418</v>
      </c>
      <c r="B1" s="56"/>
      <c r="C1" s="56"/>
      <c r="D1" s="56"/>
      <c r="E1" s="56"/>
      <c r="F1" s="56"/>
      <c r="G1" s="56"/>
      <c r="H1" s="56"/>
      <c r="I1" s="56"/>
      <c r="J1" s="56"/>
      <c r="K1" s="56"/>
      <c r="L1" s="56"/>
      <c r="M1" s="56"/>
    </row>
    <row r="2" spans="1:13" ht="15.75" x14ac:dyDescent="0.25">
      <c r="A2" s="85" t="s">
        <v>175</v>
      </c>
      <c r="B2" s="84"/>
      <c r="C2" s="84"/>
      <c r="D2" s="84"/>
      <c r="E2" s="84"/>
      <c r="F2" s="84"/>
      <c r="G2" s="84"/>
      <c r="H2" s="84"/>
      <c r="I2" s="84"/>
      <c r="J2" s="84"/>
      <c r="K2" s="84"/>
      <c r="L2" s="56"/>
      <c r="M2" s="56"/>
    </row>
    <row r="3" spans="1:13" ht="15.75" x14ac:dyDescent="0.25">
      <c r="A3" s="85" t="s">
        <v>241</v>
      </c>
      <c r="B3" s="84"/>
      <c r="C3" s="84"/>
      <c r="D3" s="84"/>
      <c r="E3" s="84"/>
      <c r="F3" s="84"/>
      <c r="G3" s="84"/>
      <c r="H3" s="84"/>
      <c r="I3" s="84"/>
      <c r="J3" s="84"/>
      <c r="K3" s="84"/>
      <c r="L3" s="56"/>
      <c r="M3" s="56"/>
    </row>
    <row r="4" spans="1:13" ht="15.75" x14ac:dyDescent="0.25">
      <c r="A4" s="83" t="s">
        <v>177</v>
      </c>
      <c r="B4" s="84"/>
      <c r="C4" s="84"/>
      <c r="D4" s="84"/>
      <c r="E4" s="84"/>
      <c r="F4" s="84"/>
      <c r="G4" s="84"/>
      <c r="H4" s="84"/>
      <c r="I4" s="84"/>
      <c r="J4" s="84"/>
      <c r="K4" s="84"/>
      <c r="L4" s="56"/>
      <c r="M4" s="56"/>
    </row>
    <row r="5" spans="1:13" ht="31.5" x14ac:dyDescent="0.25">
      <c r="A5" s="86" t="s">
        <v>1419</v>
      </c>
      <c r="B5" s="87" t="s">
        <v>179</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9" t="s">
        <v>1420</v>
      </c>
      <c r="B6" s="90" t="s">
        <v>267</v>
      </c>
      <c r="C6" s="91" t="s">
        <v>1480</v>
      </c>
      <c r="D6" s="91" t="s">
        <v>1481</v>
      </c>
      <c r="E6" s="91" t="s">
        <v>1482</v>
      </c>
      <c r="F6" s="91" t="s">
        <v>1483</v>
      </c>
      <c r="G6" s="91" t="s">
        <v>1484</v>
      </c>
      <c r="H6" s="91" t="s">
        <v>1485</v>
      </c>
      <c r="I6" s="91" t="s">
        <v>1486</v>
      </c>
      <c r="J6" s="91" t="s">
        <v>1487</v>
      </c>
      <c r="K6" s="91" t="s">
        <v>1488</v>
      </c>
      <c r="L6" s="92" t="s">
        <v>1489</v>
      </c>
      <c r="M6" s="92" t="s">
        <v>1490</v>
      </c>
    </row>
    <row r="7" spans="1:13" ht="15.75" x14ac:dyDescent="0.25">
      <c r="A7" s="89" t="s">
        <v>1421</v>
      </c>
      <c r="B7" s="90" t="s">
        <v>267</v>
      </c>
      <c r="C7" s="91" t="s">
        <v>1426</v>
      </c>
      <c r="D7" s="91" t="s">
        <v>1491</v>
      </c>
      <c r="E7" s="91" t="s">
        <v>1492</v>
      </c>
      <c r="F7" s="91" t="s">
        <v>1424</v>
      </c>
      <c r="G7" s="91" t="s">
        <v>1493</v>
      </c>
      <c r="H7" s="91" t="s">
        <v>1494</v>
      </c>
      <c r="I7" s="91" t="s">
        <v>1495</v>
      </c>
      <c r="J7" s="91" t="s">
        <v>1496</v>
      </c>
      <c r="K7" s="91" t="s">
        <v>1497</v>
      </c>
      <c r="L7" s="92" t="s">
        <v>1498</v>
      </c>
      <c r="M7" s="92" t="s">
        <v>1499</v>
      </c>
    </row>
    <row r="8" spans="1:13" ht="15.75" x14ac:dyDescent="0.25">
      <c r="A8" s="89" t="s">
        <v>1500</v>
      </c>
      <c r="B8" s="90" t="s">
        <v>267</v>
      </c>
      <c r="C8" s="91" t="s">
        <v>1422</v>
      </c>
      <c r="D8" s="91" t="s">
        <v>1427</v>
      </c>
      <c r="E8" s="91" t="s">
        <v>1501</v>
      </c>
      <c r="F8" s="91" t="s">
        <v>1502</v>
      </c>
      <c r="G8" s="91" t="s">
        <v>1502</v>
      </c>
      <c r="H8" s="91" t="s">
        <v>1429</v>
      </c>
      <c r="I8" s="91" t="s">
        <v>1503</v>
      </c>
      <c r="J8" s="91" t="s">
        <v>1492</v>
      </c>
      <c r="K8" s="91" t="s">
        <v>1502</v>
      </c>
      <c r="L8" s="92" t="s">
        <v>1429</v>
      </c>
      <c r="M8" s="92" t="s">
        <v>1430</v>
      </c>
    </row>
    <row r="9" spans="1:13" ht="15.75" x14ac:dyDescent="0.25">
      <c r="A9" s="89" t="s">
        <v>1230</v>
      </c>
      <c r="B9" s="90" t="s">
        <v>1188</v>
      </c>
      <c r="C9" s="93" t="s">
        <v>1189</v>
      </c>
      <c r="D9" s="93" t="s">
        <v>1190</v>
      </c>
      <c r="E9" s="93" t="s">
        <v>1191</v>
      </c>
      <c r="F9" s="93" t="s">
        <v>1192</v>
      </c>
      <c r="G9" s="93" t="s">
        <v>1193</v>
      </c>
      <c r="H9" s="93" t="s">
        <v>1194</v>
      </c>
      <c r="I9" s="93" t="s">
        <v>1195</v>
      </c>
      <c r="J9" s="93" t="s">
        <v>1196</v>
      </c>
      <c r="K9" s="93" t="s">
        <v>1197</v>
      </c>
      <c r="L9" s="94" t="s">
        <v>377</v>
      </c>
      <c r="M9" s="94" t="s">
        <v>739</v>
      </c>
    </row>
    <row r="10" spans="1:13" ht="15.75" x14ac:dyDescent="0.25">
      <c r="A10" s="83" t="s">
        <v>1252</v>
      </c>
      <c r="B10" s="95" t="s">
        <v>267</v>
      </c>
      <c r="C10" s="84" t="s">
        <v>268</v>
      </c>
      <c r="D10" s="84" t="s">
        <v>268</v>
      </c>
      <c r="E10" s="84" t="s">
        <v>268</v>
      </c>
      <c r="F10" s="84" t="s">
        <v>268</v>
      </c>
      <c r="G10" s="84" t="s">
        <v>268</v>
      </c>
      <c r="H10" s="84" t="s">
        <v>268</v>
      </c>
      <c r="I10" s="84" t="s">
        <v>268</v>
      </c>
      <c r="J10" s="84" t="s">
        <v>421</v>
      </c>
      <c r="K10" s="84" t="s">
        <v>271</v>
      </c>
      <c r="L10" s="98" t="s">
        <v>273</v>
      </c>
      <c r="M10" s="98" t="s">
        <v>421</v>
      </c>
    </row>
    <row r="11" spans="1:13" ht="15.75" x14ac:dyDescent="0.25">
      <c r="A11" s="83" t="s">
        <v>2648</v>
      </c>
      <c r="B11" s="95" t="s">
        <v>1504</v>
      </c>
      <c r="C11" s="96" t="s">
        <v>1505</v>
      </c>
      <c r="D11" s="96" t="s">
        <v>1398</v>
      </c>
      <c r="E11" s="96" t="s">
        <v>1506</v>
      </c>
      <c r="F11" s="96" t="s">
        <v>1507</v>
      </c>
      <c r="G11" s="96" t="s">
        <v>800</v>
      </c>
      <c r="H11" s="96" t="s">
        <v>1508</v>
      </c>
      <c r="I11" s="96" t="s">
        <v>1509</v>
      </c>
      <c r="J11" s="84" t="s">
        <v>1510</v>
      </c>
      <c r="K11" s="84" t="s">
        <v>1103</v>
      </c>
      <c r="L11" s="98" t="s">
        <v>714</v>
      </c>
      <c r="M11" s="98" t="s">
        <v>911</v>
      </c>
    </row>
    <row r="12" spans="1:13" ht="15.75" x14ac:dyDescent="0.25">
      <c r="A12" s="83" t="s">
        <v>2649</v>
      </c>
      <c r="B12" s="95" t="s">
        <v>1511</v>
      </c>
      <c r="C12" s="84" t="s">
        <v>260</v>
      </c>
      <c r="D12" s="84" t="s">
        <v>410</v>
      </c>
      <c r="E12" s="84" t="s">
        <v>1512</v>
      </c>
      <c r="F12" s="84" t="s">
        <v>1513</v>
      </c>
      <c r="G12" s="84" t="s">
        <v>1514</v>
      </c>
      <c r="H12" s="84" t="s">
        <v>1515</v>
      </c>
      <c r="I12" s="84" t="s">
        <v>1465</v>
      </c>
      <c r="J12" s="84" t="s">
        <v>1516</v>
      </c>
      <c r="K12" s="84" t="s">
        <v>1517</v>
      </c>
      <c r="L12" s="98" t="s">
        <v>1518</v>
      </c>
      <c r="M12" s="98" t="s">
        <v>1519</v>
      </c>
    </row>
    <row r="13" spans="1:13" ht="15.75" x14ac:dyDescent="0.25">
      <c r="A13" s="83" t="s">
        <v>2650</v>
      </c>
      <c r="B13" s="95" t="s">
        <v>1520</v>
      </c>
      <c r="C13" s="84" t="s">
        <v>1521</v>
      </c>
      <c r="D13" s="84" t="s">
        <v>1522</v>
      </c>
      <c r="E13" s="84" t="s">
        <v>577</v>
      </c>
      <c r="F13" s="84" t="s">
        <v>1523</v>
      </c>
      <c r="G13" s="84" t="s">
        <v>1524</v>
      </c>
      <c r="H13" s="84" t="s">
        <v>1525</v>
      </c>
      <c r="I13" s="84" t="s">
        <v>1519</v>
      </c>
      <c r="J13" s="84" t="s">
        <v>1526</v>
      </c>
      <c r="K13" s="84" t="s">
        <v>1527</v>
      </c>
      <c r="L13" s="98" t="s">
        <v>1528</v>
      </c>
      <c r="M13" s="98" t="s">
        <v>701</v>
      </c>
    </row>
    <row r="14" spans="1:13" ht="15.75" x14ac:dyDescent="0.25">
      <c r="A14" s="83" t="s">
        <v>1441</v>
      </c>
      <c r="B14" s="95" t="s">
        <v>267</v>
      </c>
      <c r="C14" s="100" t="s">
        <v>1529</v>
      </c>
      <c r="D14" s="100" t="s">
        <v>1530</v>
      </c>
      <c r="E14" s="100" t="s">
        <v>1531</v>
      </c>
      <c r="F14" s="100" t="s">
        <v>1532</v>
      </c>
      <c r="G14" s="100" t="s">
        <v>1533</v>
      </c>
      <c r="H14" s="100" t="s">
        <v>1534</v>
      </c>
      <c r="I14" s="100" t="s">
        <v>1535</v>
      </c>
      <c r="J14" s="100" t="s">
        <v>1536</v>
      </c>
      <c r="K14" s="100" t="s">
        <v>1150</v>
      </c>
      <c r="L14" s="115" t="s">
        <v>1537</v>
      </c>
      <c r="M14" s="115" t="s">
        <v>1538</v>
      </c>
    </row>
    <row r="15" spans="1:13" ht="15.75" x14ac:dyDescent="0.25">
      <c r="A15" s="83" t="s">
        <v>1442</v>
      </c>
      <c r="B15" s="95" t="s">
        <v>267</v>
      </c>
      <c r="C15" s="100" t="s">
        <v>1539</v>
      </c>
      <c r="D15" s="100" t="s">
        <v>1540</v>
      </c>
      <c r="E15" s="100" t="s">
        <v>1124</v>
      </c>
      <c r="F15" s="100" t="s">
        <v>1538</v>
      </c>
      <c r="G15" s="100" t="s">
        <v>1537</v>
      </c>
      <c r="H15" s="100" t="s">
        <v>1140</v>
      </c>
      <c r="I15" s="100" t="s">
        <v>1541</v>
      </c>
      <c r="J15" s="100" t="s">
        <v>1542</v>
      </c>
      <c r="K15" s="100" t="s">
        <v>1543</v>
      </c>
      <c r="L15" s="115" t="s">
        <v>1544</v>
      </c>
      <c r="M15" s="115" t="s">
        <v>1545</v>
      </c>
    </row>
    <row r="16" spans="1:13" ht="15.75" x14ac:dyDescent="0.25">
      <c r="A16" s="83" t="s">
        <v>1443</v>
      </c>
      <c r="B16" s="95" t="s">
        <v>267</v>
      </c>
      <c r="C16" s="100" t="s">
        <v>1546</v>
      </c>
      <c r="D16" s="100" t="s">
        <v>1129</v>
      </c>
      <c r="E16" s="100" t="s">
        <v>1547</v>
      </c>
      <c r="F16" s="100" t="s">
        <v>1138</v>
      </c>
      <c r="G16" s="100" t="s">
        <v>1548</v>
      </c>
      <c r="H16" s="100" t="s">
        <v>1549</v>
      </c>
      <c r="I16" s="100" t="s">
        <v>1541</v>
      </c>
      <c r="J16" s="100" t="s">
        <v>1550</v>
      </c>
      <c r="K16" s="100" t="s">
        <v>1551</v>
      </c>
      <c r="L16" s="115" t="s">
        <v>1535</v>
      </c>
      <c r="M16" s="115" t="s">
        <v>1534</v>
      </c>
    </row>
    <row r="17" spans="1:13" ht="15.75" x14ac:dyDescent="0.25">
      <c r="A17" s="83" t="s">
        <v>1444</v>
      </c>
      <c r="B17" s="95" t="s">
        <v>267</v>
      </c>
      <c r="C17" s="84" t="s">
        <v>267</v>
      </c>
      <c r="D17" s="96" t="s">
        <v>1552</v>
      </c>
      <c r="E17" s="96" t="s">
        <v>1553</v>
      </c>
      <c r="F17" s="96" t="s">
        <v>1554</v>
      </c>
      <c r="G17" s="96" t="s">
        <v>1555</v>
      </c>
      <c r="H17" s="96" t="s">
        <v>1556</v>
      </c>
      <c r="I17" s="96" t="s">
        <v>1557</v>
      </c>
      <c r="J17" s="96" t="s">
        <v>1558</v>
      </c>
      <c r="K17" s="96" t="s">
        <v>1559</v>
      </c>
      <c r="L17" s="97" t="s">
        <v>1560</v>
      </c>
      <c r="M17" s="97" t="s">
        <v>1561</v>
      </c>
    </row>
    <row r="18" spans="1:13" ht="15.75" x14ac:dyDescent="0.25">
      <c r="A18" s="83" t="s">
        <v>1445</v>
      </c>
      <c r="B18" s="95" t="s">
        <v>267</v>
      </c>
      <c r="C18" s="84" t="s">
        <v>267</v>
      </c>
      <c r="D18" s="84" t="s">
        <v>267</v>
      </c>
      <c r="E18" s="96" t="s">
        <v>1562</v>
      </c>
      <c r="F18" s="96" t="s">
        <v>1563</v>
      </c>
      <c r="G18" s="96" t="s">
        <v>1564</v>
      </c>
      <c r="H18" s="96" t="s">
        <v>1565</v>
      </c>
      <c r="I18" s="96" t="s">
        <v>1566</v>
      </c>
      <c r="J18" s="96" t="s">
        <v>1567</v>
      </c>
      <c r="K18" s="96" t="s">
        <v>1568</v>
      </c>
      <c r="L18" s="97" t="s">
        <v>1569</v>
      </c>
      <c r="M18" s="97" t="s">
        <v>1570</v>
      </c>
    </row>
    <row r="19" spans="1:13" ht="15.75" x14ac:dyDescent="0.25">
      <c r="A19" s="83" t="s">
        <v>1446</v>
      </c>
      <c r="B19" s="95" t="s">
        <v>267</v>
      </c>
      <c r="C19" s="84" t="s">
        <v>267</v>
      </c>
      <c r="D19" s="84" t="s">
        <v>267</v>
      </c>
      <c r="E19" s="84" t="s">
        <v>267</v>
      </c>
      <c r="F19" s="96" t="s">
        <v>1571</v>
      </c>
      <c r="G19" s="96" t="s">
        <v>1572</v>
      </c>
      <c r="H19" s="96" t="s">
        <v>1573</v>
      </c>
      <c r="I19" s="96" t="s">
        <v>1574</v>
      </c>
      <c r="J19" s="96" t="s">
        <v>1575</v>
      </c>
      <c r="K19" s="96" t="s">
        <v>1576</v>
      </c>
      <c r="L19" s="97" t="s">
        <v>1577</v>
      </c>
      <c r="M19" s="97" t="s">
        <v>1578</v>
      </c>
    </row>
    <row r="20" spans="1:13" ht="15.75" x14ac:dyDescent="0.25">
      <c r="A20" s="83" t="s">
        <v>1447</v>
      </c>
      <c r="B20" s="95" t="s">
        <v>267</v>
      </c>
      <c r="C20" s="84" t="s">
        <v>267</v>
      </c>
      <c r="D20" s="84" t="s">
        <v>267</v>
      </c>
      <c r="E20" s="84" t="s">
        <v>267</v>
      </c>
      <c r="F20" s="84" t="s">
        <v>267</v>
      </c>
      <c r="G20" s="96" t="s">
        <v>1579</v>
      </c>
      <c r="H20" s="96" t="s">
        <v>1580</v>
      </c>
      <c r="I20" s="96" t="s">
        <v>1581</v>
      </c>
      <c r="J20" s="96" t="s">
        <v>1582</v>
      </c>
      <c r="K20" s="96" t="s">
        <v>1583</v>
      </c>
      <c r="L20" s="97" t="s">
        <v>1584</v>
      </c>
      <c r="M20" s="97" t="s">
        <v>1585</v>
      </c>
    </row>
    <row r="21" spans="1:13" ht="15.75" x14ac:dyDescent="0.25">
      <c r="A21" s="83" t="s">
        <v>1448</v>
      </c>
      <c r="B21" s="95" t="s">
        <v>267</v>
      </c>
      <c r="C21" s="84" t="s">
        <v>267</v>
      </c>
      <c r="D21" s="84" t="s">
        <v>267</v>
      </c>
      <c r="E21" s="84" t="s">
        <v>267</v>
      </c>
      <c r="F21" s="84" t="s">
        <v>267</v>
      </c>
      <c r="G21" s="84" t="s">
        <v>267</v>
      </c>
      <c r="H21" s="96" t="s">
        <v>1586</v>
      </c>
      <c r="I21" s="96" t="s">
        <v>1587</v>
      </c>
      <c r="J21" s="96" t="s">
        <v>1588</v>
      </c>
      <c r="K21" s="96" t="s">
        <v>1589</v>
      </c>
      <c r="L21" s="97" t="s">
        <v>1524</v>
      </c>
      <c r="M21" s="97" t="s">
        <v>1590</v>
      </c>
    </row>
    <row r="22" spans="1:13" ht="15.75" x14ac:dyDescent="0.25">
      <c r="A22" s="83" t="s">
        <v>1449</v>
      </c>
      <c r="B22" s="95" t="s">
        <v>267</v>
      </c>
      <c r="C22" s="96" t="s">
        <v>1591</v>
      </c>
      <c r="D22" s="96" t="s">
        <v>1592</v>
      </c>
      <c r="E22" s="96" t="s">
        <v>1593</v>
      </c>
      <c r="F22" s="96" t="s">
        <v>1594</v>
      </c>
      <c r="G22" s="96" t="s">
        <v>1595</v>
      </c>
      <c r="H22" s="96" t="s">
        <v>1596</v>
      </c>
      <c r="I22" s="96" t="s">
        <v>1597</v>
      </c>
      <c r="J22" s="96" t="s">
        <v>1598</v>
      </c>
      <c r="K22" s="96" t="s">
        <v>948</v>
      </c>
      <c r="L22" s="97" t="s">
        <v>1599</v>
      </c>
      <c r="M22" s="97" t="s">
        <v>1600</v>
      </c>
    </row>
    <row r="23" spans="1:13" ht="15.75" x14ac:dyDescent="0.25">
      <c r="A23" s="83" t="s">
        <v>1450</v>
      </c>
      <c r="B23" s="95" t="s">
        <v>267</v>
      </c>
      <c r="C23" s="84" t="s">
        <v>267</v>
      </c>
      <c r="D23" s="100" t="s">
        <v>1601</v>
      </c>
      <c r="E23" s="100" t="s">
        <v>1602</v>
      </c>
      <c r="F23" s="100" t="s">
        <v>1601</v>
      </c>
      <c r="G23" s="100" t="s">
        <v>1603</v>
      </c>
      <c r="H23" s="100" t="s">
        <v>1604</v>
      </c>
      <c r="I23" s="100" t="s">
        <v>1529</v>
      </c>
      <c r="J23" s="100" t="s">
        <v>1605</v>
      </c>
      <c r="K23" s="100" t="s">
        <v>1603</v>
      </c>
      <c r="L23" s="115" t="s">
        <v>1601</v>
      </c>
      <c r="M23" s="115" t="s">
        <v>1603</v>
      </c>
    </row>
    <row r="24" spans="1:13" ht="15.75" x14ac:dyDescent="0.25">
      <c r="A24" s="83" t="s">
        <v>1451</v>
      </c>
      <c r="B24" s="95" t="s">
        <v>267</v>
      </c>
      <c r="C24" s="84" t="s">
        <v>267</v>
      </c>
      <c r="D24" s="84" t="s">
        <v>267</v>
      </c>
      <c r="E24" s="100" t="s">
        <v>1606</v>
      </c>
      <c r="F24" s="100" t="s">
        <v>1607</v>
      </c>
      <c r="G24" s="100" t="s">
        <v>1608</v>
      </c>
      <c r="H24" s="100" t="s">
        <v>1606</v>
      </c>
      <c r="I24" s="100" t="s">
        <v>1603</v>
      </c>
      <c r="J24" s="100" t="s">
        <v>1609</v>
      </c>
      <c r="K24" s="100" t="s">
        <v>1608</v>
      </c>
      <c r="L24" s="115" t="s">
        <v>1610</v>
      </c>
      <c r="M24" s="115" t="s">
        <v>1146</v>
      </c>
    </row>
    <row r="25" spans="1:13" ht="15.75" x14ac:dyDescent="0.25">
      <c r="A25" s="83" t="s">
        <v>1452</v>
      </c>
      <c r="B25" s="95" t="s">
        <v>267</v>
      </c>
      <c r="C25" s="84" t="s">
        <v>267</v>
      </c>
      <c r="D25" s="84" t="s">
        <v>267</v>
      </c>
      <c r="E25" s="84" t="s">
        <v>267</v>
      </c>
      <c r="F25" s="100" t="s">
        <v>1611</v>
      </c>
      <c r="G25" s="100" t="s">
        <v>1612</v>
      </c>
      <c r="H25" s="100" t="s">
        <v>1613</v>
      </c>
      <c r="I25" s="100" t="s">
        <v>1610</v>
      </c>
      <c r="J25" s="100" t="s">
        <v>1610</v>
      </c>
      <c r="K25" s="100" t="s">
        <v>1614</v>
      </c>
      <c r="L25" s="115" t="s">
        <v>1615</v>
      </c>
      <c r="M25" s="115" t="s">
        <v>1532</v>
      </c>
    </row>
    <row r="26" spans="1:13" ht="15.75" x14ac:dyDescent="0.25">
      <c r="A26" s="83" t="s">
        <v>1453</v>
      </c>
      <c r="B26" s="95" t="s">
        <v>267</v>
      </c>
      <c r="C26" s="84" t="s">
        <v>267</v>
      </c>
      <c r="D26" s="84" t="s">
        <v>267</v>
      </c>
      <c r="E26" s="84" t="s">
        <v>267</v>
      </c>
      <c r="F26" s="84" t="s">
        <v>267</v>
      </c>
      <c r="G26" s="100" t="s">
        <v>1616</v>
      </c>
      <c r="H26" s="100" t="s">
        <v>1612</v>
      </c>
      <c r="I26" s="100" t="s">
        <v>1614</v>
      </c>
      <c r="J26" s="100" t="s">
        <v>1615</v>
      </c>
      <c r="K26" s="100" t="s">
        <v>1617</v>
      </c>
      <c r="L26" s="115" t="s">
        <v>1617</v>
      </c>
      <c r="M26" s="115" t="s">
        <v>1618</v>
      </c>
    </row>
    <row r="27" spans="1:13" ht="15.75" x14ac:dyDescent="0.25">
      <c r="A27" s="83" t="s">
        <v>1454</v>
      </c>
      <c r="B27" s="95" t="s">
        <v>267</v>
      </c>
      <c r="C27" s="84" t="s">
        <v>267</v>
      </c>
      <c r="D27" s="84" t="s">
        <v>267</v>
      </c>
      <c r="E27" s="84" t="s">
        <v>267</v>
      </c>
      <c r="F27" s="84" t="s">
        <v>267</v>
      </c>
      <c r="G27" s="84" t="s">
        <v>267</v>
      </c>
      <c r="H27" s="100" t="s">
        <v>1619</v>
      </c>
      <c r="I27" s="100" t="s">
        <v>1612</v>
      </c>
      <c r="J27" s="100" t="s">
        <v>1619</v>
      </c>
      <c r="K27" s="100" t="s">
        <v>1532</v>
      </c>
      <c r="L27" s="115" t="s">
        <v>1532</v>
      </c>
      <c r="M27" s="115" t="s">
        <v>1134</v>
      </c>
    </row>
    <row r="28" spans="1:13" ht="15.75" x14ac:dyDescent="0.25">
      <c r="A28" s="83" t="s">
        <v>1455</v>
      </c>
      <c r="B28" s="95" t="s">
        <v>267</v>
      </c>
      <c r="C28" s="100" t="s">
        <v>1529</v>
      </c>
      <c r="D28" s="100" t="s">
        <v>1531</v>
      </c>
      <c r="E28" s="100" t="s">
        <v>1610</v>
      </c>
      <c r="F28" s="100" t="s">
        <v>1612</v>
      </c>
      <c r="G28" s="100" t="s">
        <v>1620</v>
      </c>
      <c r="H28" s="100" t="s">
        <v>1532</v>
      </c>
      <c r="I28" s="100" t="s">
        <v>1619</v>
      </c>
      <c r="J28" s="100" t="s">
        <v>1616</v>
      </c>
      <c r="K28" s="100" t="s">
        <v>1621</v>
      </c>
      <c r="L28" s="115" t="s">
        <v>1134</v>
      </c>
      <c r="M28" s="115" t="s">
        <v>1622</v>
      </c>
    </row>
    <row r="29" spans="1:13" ht="15.75" x14ac:dyDescent="0.25">
      <c r="A29" s="83" t="s">
        <v>1456</v>
      </c>
      <c r="B29" s="95" t="s">
        <v>267</v>
      </c>
      <c r="C29" s="84" t="s">
        <v>1521</v>
      </c>
      <c r="D29" s="84" t="s">
        <v>1623</v>
      </c>
      <c r="E29" s="84" t="s">
        <v>1624</v>
      </c>
      <c r="F29" s="84" t="s">
        <v>1625</v>
      </c>
      <c r="G29" s="84" t="s">
        <v>1457</v>
      </c>
      <c r="H29" s="84" t="s">
        <v>1233</v>
      </c>
      <c r="I29" s="84" t="s">
        <v>211</v>
      </c>
      <c r="J29" s="84" t="s">
        <v>638</v>
      </c>
      <c r="K29" s="84" t="s">
        <v>1458</v>
      </c>
      <c r="L29" s="98" t="s">
        <v>209</v>
      </c>
      <c r="M29" s="98" t="s">
        <v>314</v>
      </c>
    </row>
    <row r="30" spans="1:13" ht="15.75" x14ac:dyDescent="0.25">
      <c r="A30" s="83" t="s">
        <v>1459</v>
      </c>
      <c r="B30" s="95" t="s">
        <v>267</v>
      </c>
      <c r="C30" s="84" t="s">
        <v>267</v>
      </c>
      <c r="D30" s="84" t="s">
        <v>1626</v>
      </c>
      <c r="E30" s="96" t="s">
        <v>438</v>
      </c>
      <c r="F30" s="96" t="s">
        <v>1627</v>
      </c>
      <c r="G30" s="84" t="s">
        <v>1628</v>
      </c>
      <c r="H30" s="84" t="s">
        <v>1461</v>
      </c>
      <c r="I30" s="84" t="s">
        <v>279</v>
      </c>
      <c r="J30" s="84" t="s">
        <v>1462</v>
      </c>
      <c r="K30" s="84" t="s">
        <v>1240</v>
      </c>
      <c r="L30" s="98" t="s">
        <v>1432</v>
      </c>
      <c r="M30" s="98" t="s">
        <v>1463</v>
      </c>
    </row>
    <row r="31" spans="1:13" ht="15.75" x14ac:dyDescent="0.25">
      <c r="A31" s="83" t="s">
        <v>1464</v>
      </c>
      <c r="B31" s="95" t="s">
        <v>267</v>
      </c>
      <c r="C31" s="84" t="s">
        <v>267</v>
      </c>
      <c r="D31" s="84" t="s">
        <v>267</v>
      </c>
      <c r="E31" s="96" t="s">
        <v>1629</v>
      </c>
      <c r="F31" s="96" t="s">
        <v>1630</v>
      </c>
      <c r="G31" s="84" t="s">
        <v>453</v>
      </c>
      <c r="H31" s="84" t="s">
        <v>887</v>
      </c>
      <c r="I31" s="84" t="s">
        <v>1466</v>
      </c>
      <c r="J31" s="84" t="s">
        <v>288</v>
      </c>
      <c r="K31" s="84" t="s">
        <v>1467</v>
      </c>
      <c r="L31" s="98" t="s">
        <v>1468</v>
      </c>
      <c r="M31" s="98" t="s">
        <v>686</v>
      </c>
    </row>
    <row r="32" spans="1:13" ht="15.75" x14ac:dyDescent="0.25">
      <c r="A32" s="83" t="s">
        <v>1469</v>
      </c>
      <c r="B32" s="95" t="s">
        <v>267</v>
      </c>
      <c r="C32" s="84" t="s">
        <v>267</v>
      </c>
      <c r="D32" s="84" t="s">
        <v>267</v>
      </c>
      <c r="E32" s="84" t="s">
        <v>267</v>
      </c>
      <c r="F32" s="96" t="s">
        <v>1631</v>
      </c>
      <c r="G32" s="96" t="s">
        <v>1632</v>
      </c>
      <c r="H32" s="84" t="s">
        <v>549</v>
      </c>
      <c r="I32" s="84" t="s">
        <v>718</v>
      </c>
      <c r="J32" s="84" t="s">
        <v>1169</v>
      </c>
      <c r="K32" s="84" t="s">
        <v>1470</v>
      </c>
      <c r="L32" s="98" t="s">
        <v>681</v>
      </c>
      <c r="M32" s="98" t="s">
        <v>1471</v>
      </c>
    </row>
    <row r="33" spans="1:13" ht="15.75" x14ac:dyDescent="0.25">
      <c r="A33" s="83" t="s">
        <v>1472</v>
      </c>
      <c r="B33" s="95" t="s">
        <v>267</v>
      </c>
      <c r="C33" s="84" t="s">
        <v>267</v>
      </c>
      <c r="D33" s="84" t="s">
        <v>267</v>
      </c>
      <c r="E33" s="84" t="s">
        <v>267</v>
      </c>
      <c r="F33" s="84" t="s">
        <v>267</v>
      </c>
      <c r="G33" s="96" t="s">
        <v>1633</v>
      </c>
      <c r="H33" s="84" t="s">
        <v>1634</v>
      </c>
      <c r="I33" s="84" t="s">
        <v>1635</v>
      </c>
      <c r="J33" s="84" t="s">
        <v>1474</v>
      </c>
      <c r="K33" s="84" t="s">
        <v>589</v>
      </c>
      <c r="L33" s="98" t="s">
        <v>1169</v>
      </c>
      <c r="M33" s="98" t="s">
        <v>1343</v>
      </c>
    </row>
    <row r="34" spans="1:13" ht="15.75" x14ac:dyDescent="0.25">
      <c r="A34" s="83" t="s">
        <v>1475</v>
      </c>
      <c r="B34" s="95" t="s">
        <v>267</v>
      </c>
      <c r="C34" s="100" t="s">
        <v>1546</v>
      </c>
      <c r="D34" s="100" t="s">
        <v>1142</v>
      </c>
      <c r="E34" s="100" t="s">
        <v>1636</v>
      </c>
      <c r="F34" s="100" t="s">
        <v>1142</v>
      </c>
      <c r="G34" s="100" t="s">
        <v>1547</v>
      </c>
      <c r="H34" s="100" t="s">
        <v>1121</v>
      </c>
      <c r="I34" s="100" t="s">
        <v>1546</v>
      </c>
      <c r="J34" s="100" t="s">
        <v>1637</v>
      </c>
      <c r="K34" s="100" t="s">
        <v>1547</v>
      </c>
      <c r="L34" s="115" t="s">
        <v>1142</v>
      </c>
      <c r="M34" s="115" t="s">
        <v>1547</v>
      </c>
    </row>
    <row r="35" spans="1:13" ht="15.75" x14ac:dyDescent="0.25">
      <c r="A35" s="83" t="s">
        <v>1476</v>
      </c>
      <c r="B35" s="95" t="s">
        <v>267</v>
      </c>
      <c r="C35" s="84" t="s">
        <v>267</v>
      </c>
      <c r="D35" s="100" t="s">
        <v>1141</v>
      </c>
      <c r="E35" s="100" t="s">
        <v>1638</v>
      </c>
      <c r="F35" s="100" t="s">
        <v>1639</v>
      </c>
      <c r="G35" s="100" t="s">
        <v>1640</v>
      </c>
      <c r="H35" s="100" t="s">
        <v>1638</v>
      </c>
      <c r="I35" s="100" t="s">
        <v>1547</v>
      </c>
      <c r="J35" s="100" t="s">
        <v>1641</v>
      </c>
      <c r="K35" s="100" t="s">
        <v>1640</v>
      </c>
      <c r="L35" s="115" t="s">
        <v>1140</v>
      </c>
      <c r="M35" s="115" t="s">
        <v>1642</v>
      </c>
    </row>
    <row r="36" spans="1:13" ht="15.75" x14ac:dyDescent="0.25">
      <c r="A36" s="83" t="s">
        <v>1477</v>
      </c>
      <c r="B36" s="95" t="s">
        <v>267</v>
      </c>
      <c r="C36" s="84" t="s">
        <v>267</v>
      </c>
      <c r="D36" s="84" t="s">
        <v>267</v>
      </c>
      <c r="E36" s="100" t="s">
        <v>1140</v>
      </c>
      <c r="F36" s="100" t="s">
        <v>1536</v>
      </c>
      <c r="G36" s="100" t="s">
        <v>1541</v>
      </c>
      <c r="H36" s="100" t="s">
        <v>1138</v>
      </c>
      <c r="I36" s="100" t="s">
        <v>1140</v>
      </c>
      <c r="J36" s="100" t="s">
        <v>1140</v>
      </c>
      <c r="K36" s="100" t="s">
        <v>1643</v>
      </c>
      <c r="L36" s="115" t="s">
        <v>1644</v>
      </c>
      <c r="M36" s="115" t="s">
        <v>1645</v>
      </c>
    </row>
    <row r="37" spans="1:13" ht="15.75" x14ac:dyDescent="0.25">
      <c r="A37" s="83" t="s">
        <v>1478</v>
      </c>
      <c r="B37" s="95" t="s">
        <v>267</v>
      </c>
      <c r="C37" s="84" t="s">
        <v>267</v>
      </c>
      <c r="D37" s="84" t="s">
        <v>267</v>
      </c>
      <c r="E37" s="84" t="s">
        <v>267</v>
      </c>
      <c r="F37" s="100" t="s">
        <v>1541</v>
      </c>
      <c r="G37" s="100" t="s">
        <v>1550</v>
      </c>
      <c r="H37" s="100" t="s">
        <v>1541</v>
      </c>
      <c r="I37" s="100" t="s">
        <v>1643</v>
      </c>
      <c r="J37" s="100" t="s">
        <v>1644</v>
      </c>
      <c r="K37" s="100" t="s">
        <v>1549</v>
      </c>
      <c r="L37" s="115" t="s">
        <v>1549</v>
      </c>
      <c r="M37" s="115" t="s">
        <v>1551</v>
      </c>
    </row>
    <row r="38" spans="1:13" ht="15.75" x14ac:dyDescent="0.25">
      <c r="A38" s="83" t="s">
        <v>1479</v>
      </c>
      <c r="B38" s="95" t="s">
        <v>267</v>
      </c>
      <c r="C38" s="84" t="s">
        <v>267</v>
      </c>
      <c r="D38" s="84" t="s">
        <v>267</v>
      </c>
      <c r="E38" s="84" t="s">
        <v>267</v>
      </c>
      <c r="F38" s="84" t="s">
        <v>267</v>
      </c>
      <c r="G38" s="100" t="s">
        <v>1542</v>
      </c>
      <c r="H38" s="100" t="s">
        <v>1548</v>
      </c>
      <c r="I38" s="100" t="s">
        <v>1541</v>
      </c>
      <c r="J38" s="100" t="s">
        <v>1548</v>
      </c>
      <c r="K38" s="100" t="s">
        <v>1645</v>
      </c>
      <c r="L38" s="115" t="s">
        <v>1645</v>
      </c>
      <c r="M38" s="115" t="s">
        <v>1646</v>
      </c>
    </row>
  </sheetData>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12"/>
  <sheetViews>
    <sheetView showGridLines="0" workbookViewId="0">
      <pane ySplit="5" topLeftCell="A6" activePane="bottomLeft" state="frozen"/>
      <selection pane="bottomLeft" activeCell="A6" sqref="A6:XFD6"/>
    </sheetView>
  </sheetViews>
  <sheetFormatPr defaultColWidth="11.42578125" defaultRowHeight="15" x14ac:dyDescent="0.25"/>
  <cols>
    <col min="1" max="1" width="57.42578125" customWidth="1"/>
    <col min="2" max="2" width="17.7109375" customWidth="1"/>
    <col min="3" max="13" width="12.140625" customWidth="1"/>
  </cols>
  <sheetData>
    <row r="1" spans="1:13" ht="20.25" x14ac:dyDescent="0.3">
      <c r="A1" s="17" t="s">
        <v>1647</v>
      </c>
      <c r="B1" s="56"/>
      <c r="C1" s="56"/>
      <c r="D1" s="56"/>
      <c r="E1" s="56"/>
      <c r="F1" s="56"/>
      <c r="G1" s="56"/>
      <c r="H1" s="56"/>
      <c r="I1" s="56"/>
      <c r="J1" s="56"/>
      <c r="K1" s="56"/>
      <c r="L1" s="56"/>
      <c r="M1" s="56"/>
    </row>
    <row r="2" spans="1:13" ht="15.75" x14ac:dyDescent="0.25">
      <c r="A2" s="85" t="s">
        <v>175</v>
      </c>
      <c r="B2" s="84"/>
      <c r="C2" s="84"/>
      <c r="D2" s="84"/>
      <c r="E2" s="84"/>
      <c r="F2" s="84"/>
      <c r="G2" s="84"/>
      <c r="H2" s="84"/>
      <c r="I2" s="84"/>
      <c r="J2" s="84"/>
      <c r="K2" s="84"/>
      <c r="L2" s="56"/>
      <c r="M2" s="56"/>
    </row>
    <row r="3" spans="1:13" ht="15.75" x14ac:dyDescent="0.25">
      <c r="A3" s="85" t="s">
        <v>241</v>
      </c>
      <c r="B3" s="84"/>
      <c r="C3" s="84"/>
      <c r="D3" s="84"/>
      <c r="E3" s="84"/>
      <c r="F3" s="84"/>
      <c r="G3" s="84"/>
      <c r="H3" s="84"/>
      <c r="I3" s="84"/>
      <c r="J3" s="84"/>
      <c r="K3" s="84"/>
      <c r="L3" s="56"/>
      <c r="M3" s="56"/>
    </row>
    <row r="4" spans="1:13" ht="15.75" x14ac:dyDescent="0.25">
      <c r="A4" s="83" t="s">
        <v>177</v>
      </c>
      <c r="B4" s="84"/>
      <c r="C4" s="84"/>
      <c r="D4" s="84"/>
      <c r="E4" s="84"/>
      <c r="F4" s="84"/>
      <c r="G4" s="84"/>
      <c r="H4" s="84"/>
      <c r="I4" s="84"/>
      <c r="J4" s="84"/>
      <c r="K4" s="84"/>
      <c r="L4" s="56"/>
      <c r="M4" s="56"/>
    </row>
    <row r="5" spans="1:13" ht="31.5" x14ac:dyDescent="0.25">
      <c r="A5" s="86" t="s">
        <v>1648</v>
      </c>
      <c r="B5" s="87" t="s">
        <v>179</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9" t="s">
        <v>1649</v>
      </c>
      <c r="B6" s="90" t="s">
        <v>1664</v>
      </c>
      <c r="C6" s="93" t="s">
        <v>1665</v>
      </c>
      <c r="D6" s="93" t="s">
        <v>1666</v>
      </c>
      <c r="E6" s="93" t="s">
        <v>1667</v>
      </c>
      <c r="F6" s="93" t="s">
        <v>1668</v>
      </c>
      <c r="G6" s="93" t="s">
        <v>1669</v>
      </c>
      <c r="H6" s="93" t="s">
        <v>1670</v>
      </c>
      <c r="I6" s="93" t="s">
        <v>1671</v>
      </c>
      <c r="J6" s="93" t="s">
        <v>1672</v>
      </c>
      <c r="K6" s="93" t="s">
        <v>1673</v>
      </c>
      <c r="L6" s="94" t="s">
        <v>1674</v>
      </c>
      <c r="M6" s="94" t="s">
        <v>1675</v>
      </c>
    </row>
    <row r="7" spans="1:13" ht="15.75" x14ac:dyDescent="0.25">
      <c r="A7" s="83" t="s">
        <v>1650</v>
      </c>
      <c r="B7" s="95" t="s">
        <v>1676</v>
      </c>
      <c r="C7" s="96" t="s">
        <v>1677</v>
      </c>
      <c r="D7" s="96" t="s">
        <v>1678</v>
      </c>
      <c r="E7" s="96" t="s">
        <v>1679</v>
      </c>
      <c r="F7" s="96" t="s">
        <v>1680</v>
      </c>
      <c r="G7" s="96" t="s">
        <v>1681</v>
      </c>
      <c r="H7" s="96" t="s">
        <v>1682</v>
      </c>
      <c r="I7" s="96" t="s">
        <v>1683</v>
      </c>
      <c r="J7" s="96" t="s">
        <v>1684</v>
      </c>
      <c r="K7" s="96" t="s">
        <v>800</v>
      </c>
      <c r="L7" s="97" t="s">
        <v>1685</v>
      </c>
      <c r="M7" s="97" t="s">
        <v>1686</v>
      </c>
    </row>
    <row r="8" spans="1:13" ht="15.75" x14ac:dyDescent="0.25">
      <c r="A8" s="83" t="s">
        <v>1651</v>
      </c>
      <c r="B8" s="95" t="s">
        <v>1687</v>
      </c>
      <c r="C8" s="96" t="s">
        <v>1688</v>
      </c>
      <c r="D8" s="96" t="s">
        <v>1689</v>
      </c>
      <c r="E8" s="96" t="s">
        <v>1690</v>
      </c>
      <c r="F8" s="96" t="s">
        <v>1691</v>
      </c>
      <c r="G8" s="96" t="s">
        <v>1692</v>
      </c>
      <c r="H8" s="84" t="s">
        <v>1693</v>
      </c>
      <c r="I8" s="84" t="s">
        <v>1652</v>
      </c>
      <c r="J8" s="84" t="s">
        <v>267</v>
      </c>
      <c r="K8" s="84" t="s">
        <v>267</v>
      </c>
      <c r="L8" s="98" t="s">
        <v>267</v>
      </c>
      <c r="M8" s="98" t="s">
        <v>267</v>
      </c>
    </row>
    <row r="9" spans="1:13" ht="15.75" x14ac:dyDescent="0.25">
      <c r="A9" s="83" t="s">
        <v>1653</v>
      </c>
      <c r="B9" s="95" t="s">
        <v>1694</v>
      </c>
      <c r="C9" s="84" t="s">
        <v>1695</v>
      </c>
      <c r="D9" s="84" t="s">
        <v>503</v>
      </c>
      <c r="E9" s="84" t="s">
        <v>1382</v>
      </c>
      <c r="F9" s="84" t="s">
        <v>1654</v>
      </c>
      <c r="G9" s="84" t="s">
        <v>1382</v>
      </c>
      <c r="H9" s="84" t="s">
        <v>488</v>
      </c>
      <c r="I9" s="84" t="s">
        <v>298</v>
      </c>
      <c r="J9" s="84" t="s">
        <v>527</v>
      </c>
      <c r="K9" s="84" t="s">
        <v>590</v>
      </c>
      <c r="L9" s="98" t="s">
        <v>1655</v>
      </c>
      <c r="M9" s="98" t="s">
        <v>707</v>
      </c>
    </row>
    <row r="10" spans="1:13" ht="15.75" x14ac:dyDescent="0.25">
      <c r="A10" s="89" t="s">
        <v>1656</v>
      </c>
      <c r="B10" s="90" t="s">
        <v>1696</v>
      </c>
      <c r="C10" s="93" t="s">
        <v>1697</v>
      </c>
      <c r="D10" s="93" t="s">
        <v>1698</v>
      </c>
      <c r="E10" s="93" t="s">
        <v>1699</v>
      </c>
      <c r="F10" s="93" t="s">
        <v>1700</v>
      </c>
      <c r="G10" s="93" t="s">
        <v>1701</v>
      </c>
      <c r="H10" s="93" t="s">
        <v>1702</v>
      </c>
      <c r="I10" s="93" t="s">
        <v>1703</v>
      </c>
      <c r="J10" s="93" t="s">
        <v>1704</v>
      </c>
      <c r="K10" s="93" t="s">
        <v>1705</v>
      </c>
      <c r="L10" s="94" t="s">
        <v>1706</v>
      </c>
      <c r="M10" s="94" t="s">
        <v>1707</v>
      </c>
    </row>
    <row r="11" spans="1:13" ht="15.75" x14ac:dyDescent="0.25">
      <c r="A11" s="83" t="s">
        <v>1657</v>
      </c>
      <c r="B11" s="95" t="s">
        <v>716</v>
      </c>
      <c r="C11" s="96" t="s">
        <v>1211</v>
      </c>
      <c r="D11" s="96" t="s">
        <v>1212</v>
      </c>
      <c r="E11" s="96" t="s">
        <v>1209</v>
      </c>
      <c r="F11" s="96" t="s">
        <v>1708</v>
      </c>
      <c r="G11" s="84" t="s">
        <v>1583</v>
      </c>
      <c r="H11" s="84" t="s">
        <v>1658</v>
      </c>
      <c r="I11" s="96" t="s">
        <v>1659</v>
      </c>
      <c r="J11" s="96" t="s">
        <v>319</v>
      </c>
      <c r="K11" s="96" t="s">
        <v>1709</v>
      </c>
      <c r="L11" s="97" t="s">
        <v>1708</v>
      </c>
      <c r="M11" s="97" t="s">
        <v>1710</v>
      </c>
    </row>
    <row r="12" spans="1:13" ht="15.75" x14ac:dyDescent="0.25">
      <c r="A12" s="83" t="s">
        <v>1653</v>
      </c>
      <c r="B12" s="95" t="s">
        <v>1711</v>
      </c>
      <c r="C12" s="96" t="s">
        <v>1712</v>
      </c>
      <c r="D12" s="96" t="s">
        <v>1713</v>
      </c>
      <c r="E12" s="96" t="s">
        <v>1714</v>
      </c>
      <c r="F12" s="84" t="s">
        <v>1715</v>
      </c>
      <c r="G12" s="84" t="s">
        <v>1660</v>
      </c>
      <c r="H12" s="84" t="s">
        <v>1658</v>
      </c>
      <c r="I12" s="84" t="s">
        <v>1661</v>
      </c>
      <c r="J12" s="84" t="s">
        <v>1460</v>
      </c>
      <c r="K12" s="84" t="s">
        <v>1662</v>
      </c>
      <c r="L12" s="98" t="s">
        <v>1663</v>
      </c>
      <c r="M12" s="98" t="s">
        <v>1473</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4"/>
  <sheetViews>
    <sheetView showGridLines="0" workbookViewId="0">
      <pane ySplit="3" topLeftCell="A4" activePane="bottomLeft" state="frozen"/>
      <selection pane="bottomLeft" activeCell="A5" sqref="A5"/>
    </sheetView>
  </sheetViews>
  <sheetFormatPr defaultColWidth="11.42578125" defaultRowHeight="15" x14ac:dyDescent="0.25"/>
  <cols>
    <col min="1" max="1" width="30.7109375" customWidth="1"/>
    <col min="2" max="2" width="100.7109375" customWidth="1"/>
  </cols>
  <sheetData>
    <row r="1" spans="1:3" ht="20.25" x14ac:dyDescent="0.3">
      <c r="A1" s="17" t="s">
        <v>67</v>
      </c>
      <c r="B1" s="18"/>
      <c r="C1" s="18"/>
    </row>
    <row r="2" spans="1:3" ht="15.75" x14ac:dyDescent="0.25">
      <c r="A2" s="19" t="s">
        <v>17</v>
      </c>
      <c r="B2" s="19"/>
      <c r="C2" s="19"/>
    </row>
    <row r="3" spans="1:3" ht="15.75" x14ac:dyDescent="0.25">
      <c r="A3" s="20" t="s">
        <v>18</v>
      </c>
      <c r="B3" s="20" t="s">
        <v>19</v>
      </c>
      <c r="C3" s="20" t="s">
        <v>20</v>
      </c>
    </row>
    <row r="4" spans="1:3" ht="15.75" x14ac:dyDescent="0.25">
      <c r="A4" s="21" t="str">
        <f>HYPERLINK("#Cover_sheet!A1","Cover_sheet")</f>
        <v>Cover_sheet</v>
      </c>
      <c r="B4" s="19" t="s">
        <v>22</v>
      </c>
      <c r="C4" s="19" t="s">
        <v>23</v>
      </c>
    </row>
    <row r="5" spans="1:3" ht="15.75" x14ac:dyDescent="0.25">
      <c r="A5" s="21" t="str">
        <f>HYPERLINK("#Notes!A1","Notes")</f>
        <v>Notes</v>
      </c>
      <c r="B5" s="19" t="s">
        <v>25</v>
      </c>
      <c r="C5" s="19" t="s">
        <v>26</v>
      </c>
    </row>
    <row r="6" spans="1:3" ht="15.75" x14ac:dyDescent="0.25">
      <c r="A6" s="21" t="str">
        <f>HYPERLINK("#Table_mor_1!A1","Table_mor_1")</f>
        <v>Table_mor_1</v>
      </c>
      <c r="B6" s="19" t="s">
        <v>25</v>
      </c>
      <c r="C6" s="19" t="s">
        <v>28</v>
      </c>
    </row>
    <row r="7" spans="1:3" ht="15.75" x14ac:dyDescent="0.25">
      <c r="A7" s="21" t="str">
        <f>HYPERLINK("#Table_ban_1!A1","Table_ban_1")</f>
        <v>Table_ban_1</v>
      </c>
      <c r="B7" s="19" t="s">
        <v>25</v>
      </c>
      <c r="C7" s="19" t="s">
        <v>30</v>
      </c>
    </row>
    <row r="8" spans="1:3" ht="15.75" x14ac:dyDescent="0.25">
      <c r="A8" s="21" t="str">
        <f>HYPERLINK("#Table_ban_2!A1","Table_ban_2")</f>
        <v>Table_ban_2</v>
      </c>
      <c r="B8" s="19" t="s">
        <v>25</v>
      </c>
      <c r="C8" s="19" t="s">
        <v>31</v>
      </c>
    </row>
    <row r="9" spans="1:3" ht="15.75" x14ac:dyDescent="0.25">
      <c r="A9" s="21" t="str">
        <f>HYPERLINK("#Table_ban_3!A1","Table_ban_3")</f>
        <v>Table_ban_3</v>
      </c>
      <c r="B9" s="19" t="s">
        <v>25</v>
      </c>
      <c r="C9" s="19" t="s">
        <v>32</v>
      </c>
    </row>
    <row r="10" spans="1:3" ht="15.75" x14ac:dyDescent="0.25">
      <c r="A10" s="21" t="str">
        <f>HYPERLINK("#Table_ban_4!A1","Table_ban_4")</f>
        <v>Table_ban_4</v>
      </c>
      <c r="B10" s="19" t="s">
        <v>25</v>
      </c>
      <c r="C10" s="19" t="s">
        <v>34</v>
      </c>
    </row>
    <row r="11" spans="1:3" ht="15.75" x14ac:dyDescent="0.25">
      <c r="A11" s="21" t="str">
        <f>HYPERLINK("#Table_ban_5!A1","Table_ban_5")</f>
        <v>Table_ban_5</v>
      </c>
      <c r="B11" s="19" t="s">
        <v>35</v>
      </c>
      <c r="C11" s="19" t="s">
        <v>36</v>
      </c>
    </row>
    <row r="12" spans="1:3" ht="15.75" x14ac:dyDescent="0.25">
      <c r="A12" s="21" t="str">
        <f>HYPERLINK("#Table_ban_6!A1","Table_ban_6")</f>
        <v>Table_ban_6</v>
      </c>
      <c r="B12" s="19" t="s">
        <v>35</v>
      </c>
      <c r="C12" s="19" t="s">
        <v>38</v>
      </c>
    </row>
    <row r="13" spans="1:3" ht="15.75" x14ac:dyDescent="0.25">
      <c r="A13" s="21" t="str">
        <f>HYPERLINK("#Table_ptd_1!A1","Table_ptd_1")</f>
        <v>Table_ptd_1</v>
      </c>
      <c r="B13" s="19" t="s">
        <v>35</v>
      </c>
      <c r="C13" s="19" t="s">
        <v>39</v>
      </c>
    </row>
    <row r="14" spans="1:3" ht="15.75" x14ac:dyDescent="0.25">
      <c r="A14" s="21" t="str">
        <f>HYPERLINK("#Table_ptd_2!A1","Table_ptd_2")</f>
        <v>Table_ptd_2</v>
      </c>
      <c r="B14" s="19" t="s">
        <v>35</v>
      </c>
      <c r="C14" s="19" t="s">
        <v>41</v>
      </c>
    </row>
    <row r="15" spans="1:3" ht="15.75" x14ac:dyDescent="0.25">
      <c r="A15" s="21" t="str">
        <f>HYPERLINK("#Table_ptd_3!A1","Table_ptd_3")</f>
        <v>Table_ptd_3</v>
      </c>
      <c r="B15" s="19" t="s">
        <v>42</v>
      </c>
      <c r="C15" s="19" t="s">
        <v>43</v>
      </c>
    </row>
    <row r="16" spans="1:3" ht="15.75" x14ac:dyDescent="0.25">
      <c r="A16" s="21" t="str">
        <f>HYPERLINK("#Table_ptd_4!A1","Table_ptd_4")</f>
        <v>Table_ptd_4</v>
      </c>
      <c r="B16" s="19" t="s">
        <v>42</v>
      </c>
      <c r="C16" s="19" t="s">
        <v>44</v>
      </c>
    </row>
    <row r="17" spans="1:3" ht="15.75" x14ac:dyDescent="0.25">
      <c r="A17" s="21" t="str">
        <f>HYPERLINK("#Table_das_1!A1","Table_das_1")</f>
        <v>Table_das_1</v>
      </c>
      <c r="B17" s="19" t="s">
        <v>42</v>
      </c>
      <c r="C17" s="19" t="s">
        <v>45</v>
      </c>
    </row>
    <row r="18" spans="1:3" ht="15.75" x14ac:dyDescent="0.25">
      <c r="A18" s="21" t="str">
        <f>HYPERLINK("#Table_das_2!A1","Table_das_2")</f>
        <v>Table_das_2</v>
      </c>
      <c r="B18" s="19" t="s">
        <v>42</v>
      </c>
      <c r="C18" s="19" t="s">
        <v>47</v>
      </c>
    </row>
    <row r="19" spans="1:3" ht="15.75" x14ac:dyDescent="0.25">
      <c r="A19" s="21" t="str">
        <f>HYPERLINK("#Table_das_3!A1","Table_das_3")</f>
        <v>Table_das_3</v>
      </c>
      <c r="B19" s="19" t="s">
        <v>49</v>
      </c>
      <c r="C19" s="19" t="s">
        <v>50</v>
      </c>
    </row>
    <row r="20" spans="1:3" ht="15.75" x14ac:dyDescent="0.25">
      <c r="A20" s="21" t="str">
        <f>HYPERLINK("#Table_das_4!A1","Table_das_4")</f>
        <v>Table_das_4</v>
      </c>
      <c r="B20" s="22" t="s">
        <v>51</v>
      </c>
      <c r="C20" s="19" t="s">
        <v>52</v>
      </c>
    </row>
    <row r="21" spans="1:3" ht="15.75" x14ac:dyDescent="0.25">
      <c r="A21" s="21" t="str">
        <f>HYPERLINK("#Table_cor_1!A1","Table_cor_1")</f>
        <v>Table_cor_1</v>
      </c>
      <c r="B21" s="22" t="s">
        <v>25</v>
      </c>
      <c r="C21" s="19" t="s">
        <v>53</v>
      </c>
    </row>
    <row r="22" spans="1:3" ht="15.75" x14ac:dyDescent="0.25">
      <c r="A22" s="21" t="str">
        <f>HYPERLINK("#Table_la_1a!A1","Table_la_1a")</f>
        <v>Table_la_1a</v>
      </c>
      <c r="B22" s="22" t="s">
        <v>35</v>
      </c>
      <c r="C22" s="19" t="s">
        <v>54</v>
      </c>
    </row>
    <row r="23" spans="1:3" ht="15.75" x14ac:dyDescent="0.25">
      <c r="A23" s="21" t="str">
        <f>HYPERLINK("#Table_la_1b!A1","Table_la_1b")</f>
        <v>Table_la_1b</v>
      </c>
      <c r="B23" s="22" t="s">
        <v>42</v>
      </c>
      <c r="C23" s="19" t="s">
        <v>55</v>
      </c>
    </row>
    <row r="24" spans="1:3" ht="15.75" x14ac:dyDescent="0.25">
      <c r="A24" s="21" t="str">
        <f>HYPERLINK("#Table_la_2a!A1","Table_la_2a")</f>
        <v>Table_la_2a</v>
      </c>
      <c r="B24" s="22" t="s">
        <v>57</v>
      </c>
      <c r="C24" s="19" t="s">
        <v>58</v>
      </c>
    </row>
    <row r="25" spans="1:3" ht="15.75" x14ac:dyDescent="0.25">
      <c r="A25" s="21" t="str">
        <f>HYPERLINK("#Table_la_2b!A1","Table_la_2b")</f>
        <v>Table_la_2b</v>
      </c>
      <c r="B25" s="22" t="s">
        <v>57</v>
      </c>
      <c r="C25" s="19" t="s">
        <v>60</v>
      </c>
    </row>
    <row r="26" spans="1:3" ht="15.75" x14ac:dyDescent="0.25">
      <c r="A26" s="21" t="str">
        <f>HYPERLINK("#Table_la_3a!A1","Table_la_3a")</f>
        <v>Table_la_3a</v>
      </c>
      <c r="B26" s="22" t="s">
        <v>61</v>
      </c>
      <c r="C26" s="19" t="s">
        <v>62</v>
      </c>
    </row>
    <row r="27" spans="1:3" ht="15.75" x14ac:dyDescent="0.25">
      <c r="A27" s="21" t="str">
        <f>HYPERLINK("#Table_la_3b!A1","Table_la_3b")</f>
        <v>Table_la_3b</v>
      </c>
      <c r="B27" s="22" t="s">
        <v>63</v>
      </c>
      <c r="C27" s="19" t="s">
        <v>64</v>
      </c>
    </row>
    <row r="28" spans="1:3" ht="15.75" x14ac:dyDescent="0.25">
      <c r="A28" s="21" t="str">
        <f>HYPERLINK("#Table_la_4a!A1","Table_la_4a")</f>
        <v>Table_la_4a</v>
      </c>
      <c r="B28" s="19" t="s">
        <v>65</v>
      </c>
      <c r="C28" s="19" t="s">
        <v>66</v>
      </c>
    </row>
    <row r="29" spans="1:3" ht="15.75" x14ac:dyDescent="0.25">
      <c r="A29" s="21" t="str">
        <f>HYPERLINK("#Table_la_4b!A1","Table_la_4b")</f>
        <v>Table_la_4b</v>
      </c>
      <c r="B29" s="19"/>
      <c r="C29" s="19"/>
    </row>
    <row r="30" spans="1:3" ht="15.75" x14ac:dyDescent="0.25">
      <c r="A30" s="21" t="str">
        <f>HYPERLINK("#Table_debt_1!A1","Table_debt_1")</f>
        <v>Table_debt_1</v>
      </c>
      <c r="B30" s="19"/>
      <c r="C30" s="19"/>
    </row>
    <row r="31" spans="1:3" ht="15.75" x14ac:dyDescent="0.25">
      <c r="A31" s="21" t="str">
        <f>HYPERLINK("#Table_contribution_1!A1","Table_contribution_1")</f>
        <v>Table_contribution_1</v>
      </c>
      <c r="B31" s="19"/>
      <c r="C31" s="19"/>
    </row>
    <row r="32" spans="1:3" ht="15.75" x14ac:dyDescent="0.25">
      <c r="A32" s="21" t="str">
        <f>HYPERLINK("#Table_review_1!A1","Table_review_1")</f>
        <v>Table_review_1</v>
      </c>
      <c r="B32" s="19"/>
      <c r="C32" s="19"/>
    </row>
    <row r="33" spans="1:1" ht="15.75" x14ac:dyDescent="0.25">
      <c r="A33" s="1" t="str">
        <f>HYPERLINK("#Time_series_annual!A1","Time_series_annual")</f>
        <v>Time_series_annual</v>
      </c>
    </row>
    <row r="34" spans="1:1" ht="15.75" x14ac:dyDescent="0.25">
      <c r="A34" s="1" t="str">
        <f>HYPERLINK("#Glossary!A1","Glossary")</f>
        <v>Glossary</v>
      </c>
    </row>
  </sheetData>
  <pageMargins left="0.7" right="0.7" top="0.75" bottom="0.75" header="0.3" footer="0.3"/>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M10"/>
  <sheetViews>
    <sheetView showGridLines="0" workbookViewId="0">
      <pane ySplit="5" topLeftCell="A6" activePane="bottomLeft" state="frozen"/>
      <selection pane="bottomLeft" activeCell="O19" sqref="O19"/>
    </sheetView>
  </sheetViews>
  <sheetFormatPr defaultColWidth="11.42578125" defaultRowHeight="15" x14ac:dyDescent="0.25"/>
  <cols>
    <col min="1" max="1" width="55.140625" customWidth="1"/>
    <col min="2" max="2" width="17.7109375" customWidth="1"/>
    <col min="3" max="13" width="11" customWidth="1"/>
  </cols>
  <sheetData>
    <row r="1" spans="1:13" ht="20.25" x14ac:dyDescent="0.3">
      <c r="A1" s="17" t="s">
        <v>1716</v>
      </c>
      <c r="B1" s="56"/>
      <c r="C1" s="56"/>
      <c r="D1" s="56"/>
      <c r="E1" s="56"/>
      <c r="F1" s="56"/>
      <c r="G1" s="56"/>
      <c r="H1" s="56"/>
      <c r="I1" s="56"/>
      <c r="J1" s="56"/>
      <c r="K1" s="56"/>
      <c r="L1" s="56"/>
      <c r="M1" s="56"/>
    </row>
    <row r="2" spans="1:13" ht="15.75" x14ac:dyDescent="0.25">
      <c r="A2" s="85" t="s">
        <v>175</v>
      </c>
      <c r="B2" s="84"/>
      <c r="C2" s="84"/>
      <c r="D2" s="84"/>
      <c r="E2" s="84"/>
      <c r="F2" s="84"/>
      <c r="G2" s="84"/>
      <c r="H2" s="84"/>
      <c r="I2" s="84"/>
      <c r="J2" s="84"/>
      <c r="K2" s="84"/>
      <c r="L2" s="56"/>
      <c r="M2" s="56"/>
    </row>
    <row r="3" spans="1:13" ht="15.75" x14ac:dyDescent="0.25">
      <c r="A3" s="85" t="s">
        <v>241</v>
      </c>
      <c r="B3" s="84"/>
      <c r="C3" s="84"/>
      <c r="D3" s="84"/>
      <c r="E3" s="84"/>
      <c r="F3" s="84"/>
      <c r="G3" s="84"/>
      <c r="H3" s="84"/>
      <c r="I3" s="84"/>
      <c r="J3" s="84"/>
      <c r="K3" s="84"/>
      <c r="L3" s="56"/>
      <c r="M3" s="56"/>
    </row>
    <row r="4" spans="1:13" ht="15.75" x14ac:dyDescent="0.25">
      <c r="A4" s="83" t="s">
        <v>177</v>
      </c>
      <c r="B4" s="84"/>
      <c r="C4" s="84"/>
      <c r="D4" s="84"/>
      <c r="E4" s="84"/>
      <c r="F4" s="84"/>
      <c r="G4" s="84"/>
      <c r="H4" s="84"/>
      <c r="I4" s="84"/>
      <c r="J4" s="84"/>
      <c r="K4" s="84"/>
      <c r="L4" s="56"/>
      <c r="M4" s="56"/>
    </row>
    <row r="5" spans="1:13" ht="31.5" x14ac:dyDescent="0.25">
      <c r="A5" s="86" t="s">
        <v>1717</v>
      </c>
      <c r="B5" s="87" t="s">
        <v>179</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9" t="s">
        <v>1718</v>
      </c>
      <c r="B6" s="90" t="s">
        <v>1748</v>
      </c>
      <c r="C6" s="93" t="s">
        <v>1749</v>
      </c>
      <c r="D6" s="93" t="s">
        <v>1509</v>
      </c>
      <c r="E6" s="93" t="s">
        <v>1750</v>
      </c>
      <c r="F6" s="91" t="s">
        <v>224</v>
      </c>
      <c r="G6" s="91" t="s">
        <v>1719</v>
      </c>
      <c r="H6" s="91" t="s">
        <v>656</v>
      </c>
      <c r="I6" s="91" t="s">
        <v>1720</v>
      </c>
      <c r="J6" s="91" t="s">
        <v>1721</v>
      </c>
      <c r="K6" s="91" t="s">
        <v>461</v>
      </c>
      <c r="L6" s="92" t="s">
        <v>1722</v>
      </c>
      <c r="M6" s="92" t="s">
        <v>1723</v>
      </c>
    </row>
    <row r="7" spans="1:13" ht="15.75" x14ac:dyDescent="0.25">
      <c r="A7" s="83" t="s">
        <v>1724</v>
      </c>
      <c r="B7" s="95" t="s">
        <v>267</v>
      </c>
      <c r="C7" s="84" t="s">
        <v>273</v>
      </c>
      <c r="D7" s="84" t="s">
        <v>268</v>
      </c>
      <c r="E7" s="84" t="s">
        <v>421</v>
      </c>
      <c r="F7" s="84" t="s">
        <v>268</v>
      </c>
      <c r="G7" s="84" t="s">
        <v>268</v>
      </c>
      <c r="H7" s="84" t="s">
        <v>268</v>
      </c>
      <c r="I7" s="84" t="s">
        <v>421</v>
      </c>
      <c r="J7" s="84" t="s">
        <v>274</v>
      </c>
      <c r="K7" s="84" t="s">
        <v>421</v>
      </c>
      <c r="L7" s="98" t="s">
        <v>269</v>
      </c>
      <c r="M7" s="98" t="s">
        <v>271</v>
      </c>
    </row>
    <row r="8" spans="1:13" ht="15.75" x14ac:dyDescent="0.25">
      <c r="A8" s="83" t="s">
        <v>1725</v>
      </c>
      <c r="B8" s="95" t="s">
        <v>1751</v>
      </c>
      <c r="C8" s="84" t="s">
        <v>1752</v>
      </c>
      <c r="D8" s="84" t="s">
        <v>1753</v>
      </c>
      <c r="E8" s="84" t="s">
        <v>1726</v>
      </c>
      <c r="F8" s="84" t="s">
        <v>1727</v>
      </c>
      <c r="G8" s="84" t="s">
        <v>1728</v>
      </c>
      <c r="H8" s="84" t="s">
        <v>1729</v>
      </c>
      <c r="I8" s="84" t="s">
        <v>1730</v>
      </c>
      <c r="J8" s="84" t="s">
        <v>1731</v>
      </c>
      <c r="K8" s="84" t="s">
        <v>499</v>
      </c>
      <c r="L8" s="98" t="s">
        <v>1732</v>
      </c>
      <c r="M8" s="98" t="s">
        <v>1733</v>
      </c>
    </row>
    <row r="9" spans="1:13" ht="15.75" x14ac:dyDescent="0.25">
      <c r="A9" s="83" t="s">
        <v>1734</v>
      </c>
      <c r="B9" s="95" t="s">
        <v>860</v>
      </c>
      <c r="C9" s="84" t="s">
        <v>290</v>
      </c>
      <c r="D9" s="84" t="s">
        <v>1754</v>
      </c>
      <c r="E9" s="84" t="s">
        <v>1735</v>
      </c>
      <c r="F9" s="84" t="s">
        <v>1736</v>
      </c>
      <c r="G9" s="84" t="s">
        <v>686</v>
      </c>
      <c r="H9" s="84" t="s">
        <v>302</v>
      </c>
      <c r="I9" s="84" t="s">
        <v>1737</v>
      </c>
      <c r="J9" s="84" t="s">
        <v>1157</v>
      </c>
      <c r="K9" s="84" t="s">
        <v>1738</v>
      </c>
      <c r="L9" s="98" t="s">
        <v>1739</v>
      </c>
      <c r="M9" s="98" t="s">
        <v>505</v>
      </c>
    </row>
    <row r="10" spans="1:13" ht="15.75" x14ac:dyDescent="0.25">
      <c r="A10" s="89" t="s">
        <v>1740</v>
      </c>
      <c r="B10" s="90" t="s">
        <v>1755</v>
      </c>
      <c r="C10" s="91" t="s">
        <v>1756</v>
      </c>
      <c r="D10" s="91" t="s">
        <v>1757</v>
      </c>
      <c r="E10" s="91" t="s">
        <v>1741</v>
      </c>
      <c r="F10" s="91" t="s">
        <v>1255</v>
      </c>
      <c r="G10" s="91" t="s">
        <v>1742</v>
      </c>
      <c r="H10" s="91" t="s">
        <v>1743</v>
      </c>
      <c r="I10" s="91" t="s">
        <v>1744</v>
      </c>
      <c r="J10" s="91" t="s">
        <v>1745</v>
      </c>
      <c r="K10" s="91" t="s">
        <v>1746</v>
      </c>
      <c r="L10" s="92" t="s">
        <v>1747</v>
      </c>
      <c r="M10" s="92" t="s">
        <v>1311</v>
      </c>
    </row>
  </sheetData>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39"/>
  <sheetViews>
    <sheetView showGridLines="0" workbookViewId="0">
      <pane ySplit="5" topLeftCell="A20" activePane="bottomLeft" state="frozen"/>
      <selection pane="bottomLeft" activeCell="C39" sqref="C39"/>
    </sheetView>
  </sheetViews>
  <sheetFormatPr defaultColWidth="11.42578125" defaultRowHeight="15" x14ac:dyDescent="0.25"/>
  <cols>
    <col min="1" max="1" width="41.140625" customWidth="1"/>
    <col min="2" max="2" width="21.85546875" customWidth="1"/>
    <col min="3" max="13" width="11.85546875" customWidth="1"/>
  </cols>
  <sheetData>
    <row r="1" spans="1:13" ht="20.25" x14ac:dyDescent="0.3">
      <c r="A1" s="17" t="s">
        <v>1758</v>
      </c>
      <c r="B1" s="56"/>
      <c r="C1" s="56"/>
      <c r="D1" s="56"/>
      <c r="E1" s="56"/>
      <c r="F1" s="56"/>
      <c r="G1" s="56"/>
      <c r="H1" s="56"/>
      <c r="I1" s="56"/>
      <c r="J1" s="56"/>
      <c r="K1" s="56"/>
      <c r="L1" s="56"/>
      <c r="M1" s="56"/>
    </row>
    <row r="2" spans="1:13" ht="15.75" x14ac:dyDescent="0.25">
      <c r="A2" s="85" t="s">
        <v>1759</v>
      </c>
      <c r="B2" s="84"/>
      <c r="C2" s="84"/>
      <c r="D2" s="84"/>
      <c r="E2" s="84"/>
      <c r="F2" s="84"/>
      <c r="G2" s="84"/>
      <c r="H2" s="84"/>
      <c r="I2" s="84"/>
      <c r="J2" s="84"/>
      <c r="K2" s="84"/>
      <c r="L2" s="56"/>
      <c r="M2" s="56"/>
    </row>
    <row r="3" spans="1:13" ht="15.75" x14ac:dyDescent="0.25">
      <c r="A3" s="85" t="s">
        <v>1760</v>
      </c>
      <c r="B3" s="84"/>
      <c r="C3" s="84"/>
      <c r="D3" s="84"/>
      <c r="E3" s="84"/>
      <c r="F3" s="84"/>
      <c r="G3" s="84"/>
      <c r="H3" s="84"/>
      <c r="I3" s="84"/>
      <c r="J3" s="84"/>
      <c r="K3" s="84"/>
      <c r="L3" s="56"/>
      <c r="M3" s="56"/>
    </row>
    <row r="4" spans="1:13" ht="15.75" x14ac:dyDescent="0.25">
      <c r="A4" s="83" t="s">
        <v>177</v>
      </c>
      <c r="B4" s="84"/>
      <c r="C4" s="84"/>
      <c r="D4" s="84"/>
      <c r="E4" s="84"/>
      <c r="F4" s="84"/>
      <c r="G4" s="84"/>
      <c r="H4" s="84"/>
      <c r="I4" s="84"/>
      <c r="J4" s="84"/>
      <c r="K4" s="84"/>
      <c r="L4" s="56"/>
      <c r="M4" s="56"/>
    </row>
    <row r="5" spans="1:13" ht="31.5" x14ac:dyDescent="0.25">
      <c r="A5" s="86" t="s">
        <v>1761</v>
      </c>
      <c r="B5" s="87" t="s">
        <v>179</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3" t="s">
        <v>1762</v>
      </c>
      <c r="B6" s="95" t="s">
        <v>1895</v>
      </c>
      <c r="C6" s="84" t="s">
        <v>1727</v>
      </c>
      <c r="D6" s="84" t="s">
        <v>1896</v>
      </c>
      <c r="E6" s="84" t="s">
        <v>592</v>
      </c>
      <c r="F6" s="84" t="s">
        <v>1763</v>
      </c>
      <c r="G6" s="84" t="s">
        <v>1764</v>
      </c>
      <c r="H6" s="84" t="s">
        <v>1765</v>
      </c>
      <c r="I6" s="84" t="s">
        <v>1766</v>
      </c>
      <c r="J6" s="84" t="s">
        <v>1132</v>
      </c>
      <c r="K6" s="84" t="s">
        <v>1753</v>
      </c>
      <c r="L6" s="98" t="s">
        <v>1767</v>
      </c>
      <c r="M6" s="98" t="s">
        <v>1768</v>
      </c>
    </row>
    <row r="7" spans="1:13" ht="15.75" x14ac:dyDescent="0.25">
      <c r="A7" s="83" t="s">
        <v>1769</v>
      </c>
      <c r="B7" s="95" t="s">
        <v>1897</v>
      </c>
      <c r="C7" s="84" t="s">
        <v>1898</v>
      </c>
      <c r="D7" s="84" t="s">
        <v>1899</v>
      </c>
      <c r="E7" s="84" t="s">
        <v>1173</v>
      </c>
      <c r="F7" s="84" t="s">
        <v>1158</v>
      </c>
      <c r="G7" s="84" t="s">
        <v>1770</v>
      </c>
      <c r="H7" s="84" t="s">
        <v>1771</v>
      </c>
      <c r="I7" s="84" t="s">
        <v>1772</v>
      </c>
      <c r="J7" s="84" t="s">
        <v>1773</v>
      </c>
      <c r="K7" s="84" t="s">
        <v>1774</v>
      </c>
      <c r="L7" s="98" t="s">
        <v>1775</v>
      </c>
      <c r="M7" s="98" t="s">
        <v>233</v>
      </c>
    </row>
    <row r="8" spans="1:13" ht="15.75" x14ac:dyDescent="0.25">
      <c r="A8" s="83" t="s">
        <v>1776</v>
      </c>
      <c r="B8" s="95" t="s">
        <v>1900</v>
      </c>
      <c r="C8" s="84" t="s">
        <v>1654</v>
      </c>
      <c r="D8" s="84" t="s">
        <v>1901</v>
      </c>
      <c r="E8" s="84" t="s">
        <v>1777</v>
      </c>
      <c r="F8" s="84" t="s">
        <v>1778</v>
      </c>
      <c r="G8" s="84" t="s">
        <v>504</v>
      </c>
      <c r="H8" s="84" t="s">
        <v>213</v>
      </c>
      <c r="I8" s="84" t="s">
        <v>505</v>
      </c>
      <c r="J8" s="84" t="s">
        <v>1779</v>
      </c>
      <c r="K8" s="84" t="s">
        <v>1780</v>
      </c>
      <c r="L8" s="98" t="s">
        <v>532</v>
      </c>
      <c r="M8" s="98" t="s">
        <v>1781</v>
      </c>
    </row>
    <row r="9" spans="1:13" ht="15.75" x14ac:dyDescent="0.25">
      <c r="A9" s="83" t="s">
        <v>1782</v>
      </c>
      <c r="B9" s="95" t="s">
        <v>1902</v>
      </c>
      <c r="C9" s="84" t="s">
        <v>306</v>
      </c>
      <c r="D9" s="84" t="s">
        <v>980</v>
      </c>
      <c r="E9" s="84" t="s">
        <v>572</v>
      </c>
      <c r="F9" s="84" t="s">
        <v>1783</v>
      </c>
      <c r="G9" s="84" t="s">
        <v>528</v>
      </c>
      <c r="H9" s="84" t="s">
        <v>707</v>
      </c>
      <c r="I9" s="84" t="s">
        <v>712</v>
      </c>
      <c r="J9" s="84" t="s">
        <v>1784</v>
      </c>
      <c r="K9" s="84" t="s">
        <v>1785</v>
      </c>
      <c r="L9" s="98" t="s">
        <v>1786</v>
      </c>
      <c r="M9" s="98" t="s">
        <v>877</v>
      </c>
    </row>
    <row r="10" spans="1:13" ht="15.75" x14ac:dyDescent="0.25">
      <c r="A10" s="83" t="s">
        <v>1787</v>
      </c>
      <c r="B10" s="95" t="s">
        <v>1903</v>
      </c>
      <c r="C10" s="84" t="s">
        <v>1904</v>
      </c>
      <c r="D10" s="84" t="s">
        <v>1905</v>
      </c>
      <c r="E10" s="84" t="s">
        <v>1106</v>
      </c>
      <c r="F10" s="84" t="s">
        <v>1342</v>
      </c>
      <c r="G10" s="84" t="s">
        <v>1788</v>
      </c>
      <c r="H10" s="84" t="s">
        <v>1789</v>
      </c>
      <c r="I10" s="84" t="s">
        <v>1790</v>
      </c>
      <c r="J10" s="84" t="s">
        <v>1791</v>
      </c>
      <c r="K10" s="84" t="s">
        <v>1792</v>
      </c>
      <c r="L10" s="98" t="s">
        <v>1255</v>
      </c>
      <c r="M10" s="98" t="s">
        <v>1746</v>
      </c>
    </row>
    <row r="11" spans="1:13" ht="15.75" x14ac:dyDescent="0.25">
      <c r="A11" s="83" t="s">
        <v>1793</v>
      </c>
      <c r="B11" s="95" t="s">
        <v>1906</v>
      </c>
      <c r="C11" s="84" t="s">
        <v>1907</v>
      </c>
      <c r="D11" s="84" t="s">
        <v>526</v>
      </c>
      <c r="E11" s="84" t="s">
        <v>544</v>
      </c>
      <c r="F11" s="84" t="s">
        <v>1417</v>
      </c>
      <c r="G11" s="84" t="s">
        <v>898</v>
      </c>
      <c r="H11" s="84" t="s">
        <v>1794</v>
      </c>
      <c r="I11" s="84" t="s">
        <v>503</v>
      </c>
      <c r="J11" s="84" t="s">
        <v>908</v>
      </c>
      <c r="K11" s="84" t="s">
        <v>252</v>
      </c>
      <c r="L11" s="98" t="s">
        <v>206</v>
      </c>
      <c r="M11" s="98" t="s">
        <v>1795</v>
      </c>
    </row>
    <row r="12" spans="1:13" ht="15.75" x14ac:dyDescent="0.25">
      <c r="A12" s="83" t="s">
        <v>1796</v>
      </c>
      <c r="B12" s="95" t="s">
        <v>1908</v>
      </c>
      <c r="C12" s="84" t="s">
        <v>908</v>
      </c>
      <c r="D12" s="84" t="s">
        <v>1909</v>
      </c>
      <c r="E12" s="84" t="s">
        <v>246</v>
      </c>
      <c r="F12" s="84" t="s">
        <v>712</v>
      </c>
      <c r="G12" s="84" t="s">
        <v>1104</v>
      </c>
      <c r="H12" s="84" t="s">
        <v>258</v>
      </c>
      <c r="I12" s="84" t="s">
        <v>818</v>
      </c>
      <c r="J12" s="84" t="s">
        <v>250</v>
      </c>
      <c r="K12" s="84" t="s">
        <v>1797</v>
      </c>
      <c r="L12" s="98" t="s">
        <v>1107</v>
      </c>
      <c r="M12" s="98" t="s">
        <v>531</v>
      </c>
    </row>
    <row r="13" spans="1:13" ht="15.75" x14ac:dyDescent="0.25">
      <c r="A13" s="83" t="s">
        <v>1798</v>
      </c>
      <c r="B13" s="95" t="s">
        <v>982</v>
      </c>
      <c r="C13" s="84" t="s">
        <v>1136</v>
      </c>
      <c r="D13" s="84" t="s">
        <v>1910</v>
      </c>
      <c r="E13" s="84" t="s">
        <v>1799</v>
      </c>
      <c r="F13" s="84" t="s">
        <v>1227</v>
      </c>
      <c r="G13" s="84" t="s">
        <v>210</v>
      </c>
      <c r="H13" s="84" t="s">
        <v>209</v>
      </c>
      <c r="I13" s="84" t="s">
        <v>1800</v>
      </c>
      <c r="J13" s="84" t="s">
        <v>1801</v>
      </c>
      <c r="K13" s="84" t="s">
        <v>1802</v>
      </c>
      <c r="L13" s="98" t="s">
        <v>1803</v>
      </c>
      <c r="M13" s="98" t="s">
        <v>264</v>
      </c>
    </row>
    <row r="14" spans="1:13" ht="15.75" x14ac:dyDescent="0.25">
      <c r="A14" s="83" t="s">
        <v>1804</v>
      </c>
      <c r="B14" s="95" t="s">
        <v>1911</v>
      </c>
      <c r="C14" s="84" t="s">
        <v>1105</v>
      </c>
      <c r="D14" s="84" t="s">
        <v>1777</v>
      </c>
      <c r="E14" s="84" t="s">
        <v>303</v>
      </c>
      <c r="F14" s="84" t="s">
        <v>1105</v>
      </c>
      <c r="G14" s="84" t="s">
        <v>303</v>
      </c>
      <c r="H14" s="84" t="s">
        <v>1805</v>
      </c>
      <c r="I14" s="84" t="s">
        <v>1513</v>
      </c>
      <c r="J14" s="84" t="s">
        <v>1806</v>
      </c>
      <c r="K14" s="84" t="s">
        <v>1807</v>
      </c>
      <c r="L14" s="98" t="s">
        <v>532</v>
      </c>
      <c r="M14" s="98" t="s">
        <v>1808</v>
      </c>
    </row>
    <row r="15" spans="1:13" ht="15.75" x14ac:dyDescent="0.25">
      <c r="A15" s="83" t="s">
        <v>1809</v>
      </c>
      <c r="B15" s="95" t="s">
        <v>1912</v>
      </c>
      <c r="C15" s="84" t="s">
        <v>1913</v>
      </c>
      <c r="D15" s="84" t="s">
        <v>642</v>
      </c>
      <c r="E15" s="84" t="s">
        <v>1249</v>
      </c>
      <c r="F15" s="84" t="s">
        <v>252</v>
      </c>
      <c r="G15" s="84" t="s">
        <v>980</v>
      </c>
      <c r="H15" s="84" t="s">
        <v>568</v>
      </c>
      <c r="I15" s="84" t="s">
        <v>1810</v>
      </c>
      <c r="J15" s="84" t="s">
        <v>245</v>
      </c>
      <c r="K15" s="84" t="s">
        <v>908</v>
      </c>
      <c r="L15" s="98" t="s">
        <v>909</v>
      </c>
      <c r="M15" s="98" t="s">
        <v>306</v>
      </c>
    </row>
    <row r="16" spans="1:13" ht="15.75" x14ac:dyDescent="0.25">
      <c r="A16" s="83" t="s">
        <v>1811</v>
      </c>
      <c r="B16" s="95" t="s">
        <v>1914</v>
      </c>
      <c r="C16" s="84" t="s">
        <v>1839</v>
      </c>
      <c r="D16" s="84" t="s">
        <v>1133</v>
      </c>
      <c r="E16" s="84" t="s">
        <v>373</v>
      </c>
      <c r="F16" s="84" t="s">
        <v>258</v>
      </c>
      <c r="G16" s="84" t="s">
        <v>1382</v>
      </c>
      <c r="H16" s="84" t="s">
        <v>911</v>
      </c>
      <c r="I16" s="84" t="s">
        <v>302</v>
      </c>
      <c r="J16" s="84" t="s">
        <v>308</v>
      </c>
      <c r="K16" s="84" t="s">
        <v>265</v>
      </c>
      <c r="L16" s="98" t="s">
        <v>301</v>
      </c>
      <c r="M16" s="98" t="s">
        <v>325</v>
      </c>
    </row>
    <row r="17" spans="1:13" ht="15.75" x14ac:dyDescent="0.25">
      <c r="A17" s="83" t="s">
        <v>1812</v>
      </c>
      <c r="B17" s="95" t="s">
        <v>1915</v>
      </c>
      <c r="C17" s="84" t="s">
        <v>711</v>
      </c>
      <c r="D17" s="84" t="s">
        <v>1795</v>
      </c>
      <c r="E17" s="84" t="s">
        <v>1417</v>
      </c>
      <c r="F17" s="84" t="s">
        <v>980</v>
      </c>
      <c r="G17" s="84" t="s">
        <v>545</v>
      </c>
      <c r="H17" s="84" t="s">
        <v>572</v>
      </c>
      <c r="I17" s="84" t="s">
        <v>1813</v>
      </c>
      <c r="J17" s="84" t="s">
        <v>1808</v>
      </c>
      <c r="K17" s="84" t="s">
        <v>1814</v>
      </c>
      <c r="L17" s="98" t="s">
        <v>503</v>
      </c>
      <c r="M17" s="98" t="s">
        <v>513</v>
      </c>
    </row>
    <row r="18" spans="1:13" ht="15.75" x14ac:dyDescent="0.25">
      <c r="A18" s="83" t="s">
        <v>1815</v>
      </c>
      <c r="B18" s="95" t="s">
        <v>1006</v>
      </c>
      <c r="C18" s="84" t="s">
        <v>1916</v>
      </c>
      <c r="D18" s="84" t="s">
        <v>1916</v>
      </c>
      <c r="E18" s="84" t="s">
        <v>1816</v>
      </c>
      <c r="F18" s="84" t="s">
        <v>1803</v>
      </c>
      <c r="G18" s="84" t="s">
        <v>1817</v>
      </c>
      <c r="H18" s="84" t="s">
        <v>1314</v>
      </c>
      <c r="I18" s="84" t="s">
        <v>1342</v>
      </c>
      <c r="J18" s="84" t="s">
        <v>1818</v>
      </c>
      <c r="K18" s="84" t="s">
        <v>1819</v>
      </c>
      <c r="L18" s="98" t="s">
        <v>436</v>
      </c>
      <c r="M18" s="98" t="s">
        <v>818</v>
      </c>
    </row>
    <row r="19" spans="1:13" ht="15.75" x14ac:dyDescent="0.25">
      <c r="A19" s="83" t="s">
        <v>1820</v>
      </c>
      <c r="B19" s="95" t="s">
        <v>1917</v>
      </c>
      <c r="C19" s="84" t="s">
        <v>1918</v>
      </c>
      <c r="D19" s="84" t="s">
        <v>1919</v>
      </c>
      <c r="E19" s="84" t="s">
        <v>1821</v>
      </c>
      <c r="F19" s="84" t="s">
        <v>1822</v>
      </c>
      <c r="G19" s="84" t="s">
        <v>1823</v>
      </c>
      <c r="H19" s="96" t="s">
        <v>1824</v>
      </c>
      <c r="I19" s="96" t="s">
        <v>1920</v>
      </c>
      <c r="J19" s="84" t="s">
        <v>639</v>
      </c>
      <c r="K19" s="84" t="s">
        <v>1825</v>
      </c>
      <c r="L19" s="98" t="s">
        <v>1826</v>
      </c>
      <c r="M19" s="98" t="s">
        <v>1742</v>
      </c>
    </row>
    <row r="20" spans="1:13" ht="15.75" x14ac:dyDescent="0.25">
      <c r="A20" s="83" t="s">
        <v>1827</v>
      </c>
      <c r="B20" s="95" t="s">
        <v>1369</v>
      </c>
      <c r="C20" s="84" t="s">
        <v>1921</v>
      </c>
      <c r="D20" s="84" t="s">
        <v>1922</v>
      </c>
      <c r="E20" s="84" t="s">
        <v>1828</v>
      </c>
      <c r="F20" s="84" t="s">
        <v>1829</v>
      </c>
      <c r="G20" s="84" t="s">
        <v>589</v>
      </c>
      <c r="H20" s="96" t="s">
        <v>1830</v>
      </c>
      <c r="I20" s="96" t="s">
        <v>1923</v>
      </c>
      <c r="J20" s="96" t="s">
        <v>1630</v>
      </c>
      <c r="K20" s="96" t="s">
        <v>1924</v>
      </c>
      <c r="L20" s="98" t="s">
        <v>1925</v>
      </c>
      <c r="M20" s="98" t="s">
        <v>1831</v>
      </c>
    </row>
    <row r="21" spans="1:13" ht="15.75" x14ac:dyDescent="0.25">
      <c r="A21" s="83" t="s">
        <v>1832</v>
      </c>
      <c r="B21" s="95" t="s">
        <v>216</v>
      </c>
      <c r="C21" s="84" t="s">
        <v>437</v>
      </c>
      <c r="D21" s="84" t="s">
        <v>1172</v>
      </c>
      <c r="E21" s="84" t="s">
        <v>1173</v>
      </c>
      <c r="F21" s="84" t="s">
        <v>817</v>
      </c>
      <c r="G21" s="84" t="s">
        <v>1833</v>
      </c>
      <c r="H21" s="84" t="s">
        <v>244</v>
      </c>
      <c r="I21" s="84" t="s">
        <v>1834</v>
      </c>
      <c r="J21" s="84" t="s">
        <v>1242</v>
      </c>
      <c r="K21" s="84" t="s">
        <v>648</v>
      </c>
      <c r="L21" s="98" t="s">
        <v>1788</v>
      </c>
      <c r="M21" s="98" t="s">
        <v>588</v>
      </c>
    </row>
    <row r="22" spans="1:13" ht="15.75" x14ac:dyDescent="0.25">
      <c r="A22" s="83" t="s">
        <v>1835</v>
      </c>
      <c r="B22" s="95" t="s">
        <v>1926</v>
      </c>
      <c r="C22" s="84" t="s">
        <v>252</v>
      </c>
      <c r="D22" s="84" t="s">
        <v>980</v>
      </c>
      <c r="E22" s="84" t="s">
        <v>707</v>
      </c>
      <c r="F22" s="84" t="s">
        <v>981</v>
      </c>
      <c r="G22" s="84" t="s">
        <v>1836</v>
      </c>
      <c r="H22" s="84" t="s">
        <v>1837</v>
      </c>
      <c r="I22" s="84" t="s">
        <v>1226</v>
      </c>
      <c r="J22" s="84" t="s">
        <v>1136</v>
      </c>
      <c r="K22" s="84" t="s">
        <v>909</v>
      </c>
      <c r="L22" s="98" t="s">
        <v>1810</v>
      </c>
      <c r="M22" s="98" t="s">
        <v>707</v>
      </c>
    </row>
    <row r="23" spans="1:13" ht="15.75" x14ac:dyDescent="0.25">
      <c r="A23" s="83" t="s">
        <v>1838</v>
      </c>
      <c r="B23" s="95" t="s">
        <v>1927</v>
      </c>
      <c r="C23" s="84" t="s">
        <v>374</v>
      </c>
      <c r="D23" s="84" t="s">
        <v>1928</v>
      </c>
      <c r="E23" s="84" t="s">
        <v>1839</v>
      </c>
      <c r="F23" s="84" t="s">
        <v>911</v>
      </c>
      <c r="G23" s="84" t="s">
        <v>1840</v>
      </c>
      <c r="H23" s="84" t="s">
        <v>561</v>
      </c>
      <c r="I23" s="84" t="s">
        <v>264</v>
      </c>
      <c r="J23" s="84" t="s">
        <v>1841</v>
      </c>
      <c r="K23" s="84" t="s">
        <v>530</v>
      </c>
      <c r="L23" s="98" t="s">
        <v>911</v>
      </c>
      <c r="M23" s="98" t="s">
        <v>1655</v>
      </c>
    </row>
    <row r="24" spans="1:13" ht="15.75" x14ac:dyDescent="0.25">
      <c r="A24" s="83" t="s">
        <v>1842</v>
      </c>
      <c r="B24" s="95" t="s">
        <v>1273</v>
      </c>
      <c r="C24" s="84" t="s">
        <v>419</v>
      </c>
      <c r="D24" s="84" t="s">
        <v>1810</v>
      </c>
      <c r="E24" s="84" t="s">
        <v>1843</v>
      </c>
      <c r="F24" s="84" t="s">
        <v>1244</v>
      </c>
      <c r="G24" s="84" t="s">
        <v>213</v>
      </c>
      <c r="H24" s="84" t="s">
        <v>1844</v>
      </c>
      <c r="I24" s="84" t="s">
        <v>901</v>
      </c>
      <c r="J24" s="84" t="s">
        <v>1845</v>
      </c>
      <c r="K24" s="84" t="s">
        <v>1846</v>
      </c>
      <c r="L24" s="98" t="s">
        <v>530</v>
      </c>
      <c r="M24" s="98" t="s">
        <v>877</v>
      </c>
    </row>
    <row r="25" spans="1:13" ht="15.75" x14ac:dyDescent="0.25">
      <c r="A25" s="83" t="s">
        <v>1847</v>
      </c>
      <c r="B25" s="95" t="s">
        <v>1929</v>
      </c>
      <c r="C25" s="84" t="s">
        <v>1120</v>
      </c>
      <c r="D25" s="84" t="s">
        <v>1130</v>
      </c>
      <c r="E25" s="84" t="s">
        <v>260</v>
      </c>
      <c r="F25" s="84" t="s">
        <v>1120</v>
      </c>
      <c r="G25" s="84" t="s">
        <v>563</v>
      </c>
      <c r="H25" s="84" t="s">
        <v>523</v>
      </c>
      <c r="I25" s="84" t="s">
        <v>423</v>
      </c>
      <c r="J25" s="84" t="s">
        <v>487</v>
      </c>
      <c r="K25" s="84" t="s">
        <v>516</v>
      </c>
      <c r="L25" s="98" t="s">
        <v>412</v>
      </c>
      <c r="M25" s="98" t="s">
        <v>569</v>
      </c>
    </row>
    <row r="26" spans="1:13" ht="15.75" x14ac:dyDescent="0.25">
      <c r="A26" s="83" t="s">
        <v>1848</v>
      </c>
      <c r="B26" s="95" t="s">
        <v>1930</v>
      </c>
      <c r="C26" s="84" t="s">
        <v>1845</v>
      </c>
      <c r="D26" s="84" t="s">
        <v>1931</v>
      </c>
      <c r="E26" s="84" t="s">
        <v>1227</v>
      </c>
      <c r="F26" s="84" t="s">
        <v>1849</v>
      </c>
      <c r="G26" s="84" t="s">
        <v>1850</v>
      </c>
      <c r="H26" s="84" t="s">
        <v>303</v>
      </c>
      <c r="I26" s="84" t="s">
        <v>632</v>
      </c>
      <c r="J26" s="84" t="s">
        <v>1851</v>
      </c>
      <c r="K26" s="84" t="s">
        <v>1156</v>
      </c>
      <c r="L26" s="98" t="s">
        <v>1775</v>
      </c>
      <c r="M26" s="98" t="s">
        <v>1416</v>
      </c>
    </row>
    <row r="27" spans="1:13" ht="15.75" x14ac:dyDescent="0.25">
      <c r="A27" s="83" t="s">
        <v>1852</v>
      </c>
      <c r="B27" s="95" t="s">
        <v>1932</v>
      </c>
      <c r="C27" s="84" t="s">
        <v>1933</v>
      </c>
      <c r="D27" s="84" t="s">
        <v>288</v>
      </c>
      <c r="E27" s="84" t="s">
        <v>1853</v>
      </c>
      <c r="F27" s="84" t="s">
        <v>1853</v>
      </c>
      <c r="G27" s="84" t="s">
        <v>1624</v>
      </c>
      <c r="H27" s="96" t="s">
        <v>1854</v>
      </c>
      <c r="I27" s="96" t="s">
        <v>1934</v>
      </c>
      <c r="J27" s="84" t="s">
        <v>1935</v>
      </c>
      <c r="K27" s="84" t="s">
        <v>1742</v>
      </c>
      <c r="L27" s="98" t="s">
        <v>1457</v>
      </c>
      <c r="M27" s="98" t="s">
        <v>1855</v>
      </c>
    </row>
    <row r="28" spans="1:13" ht="15.75" x14ac:dyDescent="0.25">
      <c r="A28" s="83" t="s">
        <v>1856</v>
      </c>
      <c r="B28" s="95" t="s">
        <v>1936</v>
      </c>
      <c r="C28" s="84" t="s">
        <v>406</v>
      </c>
      <c r="D28" s="84" t="s">
        <v>1128</v>
      </c>
      <c r="E28" s="84" t="s">
        <v>566</v>
      </c>
      <c r="F28" s="84" t="s">
        <v>1120</v>
      </c>
      <c r="G28" s="84" t="s">
        <v>566</v>
      </c>
      <c r="H28" s="84" t="s">
        <v>415</v>
      </c>
      <c r="I28" s="84" t="s">
        <v>260</v>
      </c>
      <c r="J28" s="84" t="s">
        <v>713</v>
      </c>
      <c r="K28" s="84" t="s">
        <v>563</v>
      </c>
      <c r="L28" s="98" t="s">
        <v>412</v>
      </c>
      <c r="M28" s="98" t="s">
        <v>563</v>
      </c>
    </row>
    <row r="29" spans="1:13" ht="15.75" x14ac:dyDescent="0.25">
      <c r="A29" s="83" t="s">
        <v>1857</v>
      </c>
      <c r="B29" s="95" t="s">
        <v>1198</v>
      </c>
      <c r="C29" s="84" t="s">
        <v>1654</v>
      </c>
      <c r="D29" s="84" t="s">
        <v>1434</v>
      </c>
      <c r="E29" s="84" t="s">
        <v>1858</v>
      </c>
      <c r="F29" s="84" t="s">
        <v>763</v>
      </c>
      <c r="G29" s="84" t="s">
        <v>1781</v>
      </c>
      <c r="H29" s="84" t="s">
        <v>735</v>
      </c>
      <c r="I29" s="84" t="s">
        <v>592</v>
      </c>
      <c r="J29" s="84" t="s">
        <v>1225</v>
      </c>
      <c r="K29" s="84" t="s">
        <v>1797</v>
      </c>
      <c r="L29" s="98" t="s">
        <v>1227</v>
      </c>
      <c r="M29" s="98" t="s">
        <v>1110</v>
      </c>
    </row>
    <row r="30" spans="1:13" ht="15.75" x14ac:dyDescent="0.25">
      <c r="A30" s="83" t="s">
        <v>1859</v>
      </c>
      <c r="B30" s="95" t="s">
        <v>1937</v>
      </c>
      <c r="C30" s="84" t="s">
        <v>1938</v>
      </c>
      <c r="D30" s="84" t="s">
        <v>1861</v>
      </c>
      <c r="E30" s="84" t="s">
        <v>1860</v>
      </c>
      <c r="F30" s="84" t="s">
        <v>309</v>
      </c>
      <c r="G30" s="84" t="s">
        <v>1861</v>
      </c>
      <c r="H30" s="84" t="s">
        <v>1862</v>
      </c>
      <c r="I30" s="84" t="s">
        <v>1863</v>
      </c>
      <c r="J30" s="84" t="s">
        <v>1864</v>
      </c>
      <c r="K30" s="84" t="s">
        <v>1865</v>
      </c>
      <c r="L30" s="98" t="s">
        <v>250</v>
      </c>
      <c r="M30" s="98" t="s">
        <v>309</v>
      </c>
    </row>
    <row r="31" spans="1:13" ht="15.75" x14ac:dyDescent="0.25">
      <c r="A31" s="83" t="s">
        <v>1866</v>
      </c>
      <c r="B31" s="95" t="s">
        <v>1939</v>
      </c>
      <c r="C31" s="84" t="s">
        <v>1844</v>
      </c>
      <c r="D31" s="84" t="s">
        <v>1940</v>
      </c>
      <c r="E31" s="84" t="s">
        <v>1784</v>
      </c>
      <c r="F31" s="84" t="s">
        <v>1352</v>
      </c>
      <c r="G31" s="84" t="s">
        <v>1113</v>
      </c>
      <c r="H31" s="84" t="s">
        <v>908</v>
      </c>
      <c r="I31" s="84" t="s">
        <v>1845</v>
      </c>
      <c r="J31" s="84" t="s">
        <v>310</v>
      </c>
      <c r="K31" s="84" t="s">
        <v>373</v>
      </c>
      <c r="L31" s="98" t="s">
        <v>1777</v>
      </c>
      <c r="M31" s="98" t="s">
        <v>1655</v>
      </c>
    </row>
    <row r="32" spans="1:13" ht="15.75" x14ac:dyDescent="0.25">
      <c r="A32" s="83" t="s">
        <v>1867</v>
      </c>
      <c r="B32" s="95" t="s">
        <v>1941</v>
      </c>
      <c r="C32" s="84" t="s">
        <v>410</v>
      </c>
      <c r="D32" s="84" t="s">
        <v>566</v>
      </c>
      <c r="E32" s="84" t="s">
        <v>410</v>
      </c>
      <c r="F32" s="84" t="s">
        <v>412</v>
      </c>
      <c r="G32" s="84" t="s">
        <v>516</v>
      </c>
      <c r="H32" s="84" t="s">
        <v>1128</v>
      </c>
      <c r="I32" s="84" t="s">
        <v>416</v>
      </c>
      <c r="J32" s="84" t="s">
        <v>523</v>
      </c>
      <c r="K32" s="84" t="s">
        <v>713</v>
      </c>
      <c r="L32" s="98" t="s">
        <v>415</v>
      </c>
      <c r="M32" s="98" t="s">
        <v>1120</v>
      </c>
    </row>
    <row r="33" spans="1:13" ht="15.75" x14ac:dyDescent="0.25">
      <c r="A33" s="83" t="s">
        <v>1868</v>
      </c>
      <c r="B33" s="95" t="s">
        <v>1942</v>
      </c>
      <c r="C33" s="84" t="s">
        <v>1244</v>
      </c>
      <c r="D33" s="84" t="s">
        <v>897</v>
      </c>
      <c r="E33" s="84" t="s">
        <v>1869</v>
      </c>
      <c r="F33" s="84" t="s">
        <v>1844</v>
      </c>
      <c r="G33" s="84" t="s">
        <v>591</v>
      </c>
      <c r="H33" s="84" t="s">
        <v>1870</v>
      </c>
      <c r="I33" s="84" t="s">
        <v>1871</v>
      </c>
      <c r="J33" s="84" t="s">
        <v>1872</v>
      </c>
      <c r="K33" s="84" t="s">
        <v>504</v>
      </c>
      <c r="L33" s="98" t="s">
        <v>277</v>
      </c>
      <c r="M33" s="98" t="s">
        <v>1870</v>
      </c>
    </row>
    <row r="34" spans="1:13" ht="15.75" x14ac:dyDescent="0.25">
      <c r="A34" s="83" t="s">
        <v>1873</v>
      </c>
      <c r="B34" s="95" t="s">
        <v>1943</v>
      </c>
      <c r="C34" s="84" t="s">
        <v>1944</v>
      </c>
      <c r="D34" s="84" t="s">
        <v>1945</v>
      </c>
      <c r="E34" s="84" t="s">
        <v>1433</v>
      </c>
      <c r="F34" s="84" t="s">
        <v>1874</v>
      </c>
      <c r="G34" s="84" t="s">
        <v>317</v>
      </c>
      <c r="H34" s="84" t="s">
        <v>1875</v>
      </c>
      <c r="I34" s="84" t="s">
        <v>1876</v>
      </c>
      <c r="J34" s="84" t="s">
        <v>1877</v>
      </c>
      <c r="K34" s="84" t="s">
        <v>1878</v>
      </c>
      <c r="L34" s="98" t="s">
        <v>1879</v>
      </c>
      <c r="M34" s="98" t="s">
        <v>1880</v>
      </c>
    </row>
    <row r="35" spans="1:13" ht="15.75" x14ac:dyDescent="0.25">
      <c r="A35" s="83" t="s">
        <v>1881</v>
      </c>
      <c r="B35" s="95" t="s">
        <v>1946</v>
      </c>
      <c r="C35" s="84" t="s">
        <v>420</v>
      </c>
      <c r="D35" s="84" t="s">
        <v>876</v>
      </c>
      <c r="E35" s="84" t="s">
        <v>298</v>
      </c>
      <c r="F35" s="84" t="s">
        <v>1882</v>
      </c>
      <c r="G35" s="84" t="s">
        <v>572</v>
      </c>
      <c r="H35" s="84" t="s">
        <v>207</v>
      </c>
      <c r="I35" s="84" t="s">
        <v>763</v>
      </c>
      <c r="J35" s="84" t="s">
        <v>1840</v>
      </c>
      <c r="K35" s="84" t="s">
        <v>907</v>
      </c>
      <c r="L35" s="98" t="s">
        <v>275</v>
      </c>
      <c r="M35" s="98" t="s">
        <v>529</v>
      </c>
    </row>
    <row r="36" spans="1:13" ht="15.75" x14ac:dyDescent="0.25">
      <c r="A36" s="83" t="s">
        <v>1883</v>
      </c>
      <c r="B36" s="95" t="s">
        <v>1947</v>
      </c>
      <c r="C36" s="84" t="s">
        <v>910</v>
      </c>
      <c r="D36" s="84" t="s">
        <v>1133</v>
      </c>
      <c r="E36" s="84" t="s">
        <v>1654</v>
      </c>
      <c r="F36" s="84" t="s">
        <v>1781</v>
      </c>
      <c r="G36" s="84" t="s">
        <v>1110</v>
      </c>
      <c r="H36" s="84" t="s">
        <v>690</v>
      </c>
      <c r="I36" s="84" t="s">
        <v>1779</v>
      </c>
      <c r="J36" s="84" t="s">
        <v>1884</v>
      </c>
      <c r="K36" s="84" t="s">
        <v>1279</v>
      </c>
      <c r="L36" s="98" t="s">
        <v>239</v>
      </c>
      <c r="M36" s="98" t="s">
        <v>1885</v>
      </c>
    </row>
    <row r="37" spans="1:13" ht="15.75" x14ac:dyDescent="0.25">
      <c r="A37" s="83" t="s">
        <v>1886</v>
      </c>
      <c r="B37" s="95" t="s">
        <v>1948</v>
      </c>
      <c r="C37" s="84" t="s">
        <v>1157</v>
      </c>
      <c r="D37" s="84" t="s">
        <v>1162</v>
      </c>
      <c r="E37" s="84" t="s">
        <v>1887</v>
      </c>
      <c r="F37" s="84" t="s">
        <v>1888</v>
      </c>
      <c r="G37" s="84" t="s">
        <v>1889</v>
      </c>
      <c r="H37" s="84" t="s">
        <v>1123</v>
      </c>
      <c r="I37" s="84" t="s">
        <v>1890</v>
      </c>
      <c r="J37" s="84" t="s">
        <v>696</v>
      </c>
      <c r="K37" s="84" t="s">
        <v>1891</v>
      </c>
      <c r="L37" s="98" t="s">
        <v>1892</v>
      </c>
      <c r="M37" s="98" t="s">
        <v>1224</v>
      </c>
    </row>
    <row r="38" spans="1:13" ht="15.75" x14ac:dyDescent="0.25">
      <c r="A38" s="83" t="s">
        <v>1893</v>
      </c>
      <c r="B38" s="95" t="s">
        <v>267</v>
      </c>
      <c r="C38" s="84" t="s">
        <v>489</v>
      </c>
      <c r="D38" s="84" t="s">
        <v>566</v>
      </c>
      <c r="E38" s="84" t="s">
        <v>566</v>
      </c>
      <c r="F38" s="84" t="s">
        <v>566</v>
      </c>
      <c r="G38" s="84" t="s">
        <v>408</v>
      </c>
      <c r="H38" s="84" t="s">
        <v>271</v>
      </c>
      <c r="I38" s="84" t="s">
        <v>273</v>
      </c>
      <c r="J38" s="84" t="s">
        <v>274</v>
      </c>
      <c r="K38" s="84" t="s">
        <v>410</v>
      </c>
      <c r="L38" s="98" t="s">
        <v>522</v>
      </c>
      <c r="M38" s="98" t="s">
        <v>1111</v>
      </c>
    </row>
    <row r="39" spans="1:13" ht="15.75" x14ac:dyDescent="0.25">
      <c r="A39" s="83" t="s">
        <v>1894</v>
      </c>
      <c r="B39" s="95" t="s">
        <v>1949</v>
      </c>
      <c r="C39" s="84" t="s">
        <v>1950</v>
      </c>
      <c r="D39" s="96" t="s">
        <v>1951</v>
      </c>
      <c r="E39" s="96" t="s">
        <v>1952</v>
      </c>
      <c r="F39" s="96" t="s">
        <v>1953</v>
      </c>
      <c r="G39" s="96" t="s">
        <v>1954</v>
      </c>
      <c r="H39" s="96" t="s">
        <v>1955</v>
      </c>
      <c r="I39" s="96" t="s">
        <v>1956</v>
      </c>
      <c r="J39" s="96" t="s">
        <v>1957</v>
      </c>
      <c r="K39" s="96" t="s">
        <v>1958</v>
      </c>
      <c r="L39" s="97" t="s">
        <v>1959</v>
      </c>
      <c r="M39" s="97" t="s">
        <v>1960</v>
      </c>
    </row>
  </sheetData>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39"/>
  <sheetViews>
    <sheetView showGridLines="0" workbookViewId="0">
      <pane ySplit="5" topLeftCell="A17" activePane="bottomLeft" state="frozen"/>
      <selection pane="bottomLeft" activeCell="D39" sqref="D39"/>
    </sheetView>
  </sheetViews>
  <sheetFormatPr defaultColWidth="11.42578125" defaultRowHeight="15" x14ac:dyDescent="0.25"/>
  <cols>
    <col min="1" max="1" width="39.7109375" customWidth="1"/>
    <col min="2" max="13" width="13.7109375" customWidth="1"/>
  </cols>
  <sheetData>
    <row r="1" spans="1:13" ht="20.25" x14ac:dyDescent="0.3">
      <c r="A1" s="17" t="s">
        <v>1758</v>
      </c>
      <c r="B1" s="56"/>
      <c r="C1" s="56"/>
      <c r="D1" s="56"/>
      <c r="E1" s="56"/>
      <c r="F1" s="56"/>
      <c r="G1" s="56"/>
      <c r="H1" s="56"/>
      <c r="I1" s="56"/>
      <c r="J1" s="56"/>
      <c r="K1" s="56"/>
      <c r="L1" s="56"/>
      <c r="M1" s="56"/>
    </row>
    <row r="2" spans="1:13" ht="15.75" x14ac:dyDescent="0.25">
      <c r="A2" s="85" t="s">
        <v>1759</v>
      </c>
      <c r="B2" s="84"/>
      <c r="C2" s="84"/>
      <c r="D2" s="84"/>
      <c r="E2" s="84"/>
      <c r="F2" s="84"/>
      <c r="G2" s="84"/>
      <c r="H2" s="84"/>
      <c r="I2" s="84"/>
      <c r="J2" s="84"/>
      <c r="K2" s="84"/>
      <c r="L2" s="56"/>
      <c r="M2" s="56"/>
    </row>
    <row r="3" spans="1:13" ht="15.75" x14ac:dyDescent="0.25">
      <c r="A3" s="85" t="s">
        <v>1760</v>
      </c>
      <c r="B3" s="84"/>
      <c r="C3" s="84"/>
      <c r="D3" s="84"/>
      <c r="E3" s="84"/>
      <c r="F3" s="84"/>
      <c r="G3" s="84"/>
      <c r="H3" s="84"/>
      <c r="I3" s="84"/>
      <c r="J3" s="84"/>
      <c r="K3" s="84"/>
      <c r="L3" s="56"/>
      <c r="M3" s="56"/>
    </row>
    <row r="4" spans="1:13" ht="15.75" x14ac:dyDescent="0.25">
      <c r="A4" s="83" t="s">
        <v>177</v>
      </c>
      <c r="B4" s="84"/>
      <c r="C4" s="84"/>
      <c r="D4" s="84"/>
      <c r="E4" s="84"/>
      <c r="F4" s="84"/>
      <c r="G4" s="84"/>
      <c r="H4" s="84"/>
      <c r="I4" s="84"/>
      <c r="J4" s="84"/>
      <c r="K4" s="84"/>
      <c r="L4" s="56"/>
      <c r="M4" s="56"/>
    </row>
    <row r="5" spans="1:13" ht="31.5" x14ac:dyDescent="0.25">
      <c r="A5" s="86" t="s">
        <v>1761</v>
      </c>
      <c r="B5" s="87" t="s">
        <v>1961</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3" t="s">
        <v>1762</v>
      </c>
      <c r="B6" s="84" t="s">
        <v>421</v>
      </c>
      <c r="C6" s="84" t="s">
        <v>566</v>
      </c>
      <c r="D6" s="84" t="s">
        <v>406</v>
      </c>
      <c r="E6" s="84" t="s">
        <v>411</v>
      </c>
      <c r="F6" s="84" t="s">
        <v>713</v>
      </c>
      <c r="G6" s="84" t="s">
        <v>566</v>
      </c>
      <c r="H6" s="84" t="s">
        <v>410</v>
      </c>
      <c r="I6" s="84" t="s">
        <v>1108</v>
      </c>
      <c r="J6" s="84" t="s">
        <v>409</v>
      </c>
      <c r="K6" s="84" t="s">
        <v>415</v>
      </c>
      <c r="L6" s="98" t="s">
        <v>415</v>
      </c>
      <c r="M6" s="98" t="s">
        <v>566</v>
      </c>
    </row>
    <row r="7" spans="1:13" ht="15.75" x14ac:dyDescent="0.25">
      <c r="A7" s="83" t="s">
        <v>1769</v>
      </c>
      <c r="B7" s="84" t="s">
        <v>421</v>
      </c>
      <c r="C7" s="84" t="s">
        <v>1130</v>
      </c>
      <c r="D7" s="84" t="s">
        <v>569</v>
      </c>
      <c r="E7" s="84" t="s">
        <v>410</v>
      </c>
      <c r="F7" s="84" t="s">
        <v>569</v>
      </c>
      <c r="G7" s="84" t="s">
        <v>1130</v>
      </c>
      <c r="H7" s="84" t="s">
        <v>1130</v>
      </c>
      <c r="I7" s="84" t="s">
        <v>409</v>
      </c>
      <c r="J7" s="84" t="s">
        <v>1128</v>
      </c>
      <c r="K7" s="84" t="s">
        <v>1120</v>
      </c>
      <c r="L7" s="98" t="s">
        <v>410</v>
      </c>
      <c r="M7" s="98" t="s">
        <v>563</v>
      </c>
    </row>
    <row r="8" spans="1:13" ht="15.75" x14ac:dyDescent="0.25">
      <c r="A8" s="83" t="s">
        <v>1776</v>
      </c>
      <c r="B8" s="84" t="s">
        <v>1962</v>
      </c>
      <c r="C8" s="84" t="s">
        <v>566</v>
      </c>
      <c r="D8" s="84" t="s">
        <v>1128</v>
      </c>
      <c r="E8" s="84" t="s">
        <v>411</v>
      </c>
      <c r="F8" s="84" t="s">
        <v>411</v>
      </c>
      <c r="G8" s="84" t="s">
        <v>566</v>
      </c>
      <c r="H8" s="84" t="s">
        <v>410</v>
      </c>
      <c r="I8" s="84" t="s">
        <v>1108</v>
      </c>
      <c r="J8" s="84" t="s">
        <v>1108</v>
      </c>
      <c r="K8" s="84" t="s">
        <v>1145</v>
      </c>
      <c r="L8" s="98" t="s">
        <v>415</v>
      </c>
      <c r="M8" s="98" t="s">
        <v>411</v>
      </c>
    </row>
    <row r="9" spans="1:13" ht="15.75" x14ac:dyDescent="0.25">
      <c r="A9" s="83" t="s">
        <v>1782</v>
      </c>
      <c r="B9" s="84" t="s">
        <v>421</v>
      </c>
      <c r="C9" s="84" t="s">
        <v>569</v>
      </c>
      <c r="D9" s="84" t="s">
        <v>563</v>
      </c>
      <c r="E9" s="84" t="s">
        <v>522</v>
      </c>
      <c r="F9" s="84" t="s">
        <v>563</v>
      </c>
      <c r="G9" s="84" t="s">
        <v>569</v>
      </c>
      <c r="H9" s="84" t="s">
        <v>410</v>
      </c>
      <c r="I9" s="84" t="s">
        <v>1137</v>
      </c>
      <c r="J9" s="84" t="s">
        <v>412</v>
      </c>
      <c r="K9" s="84" t="s">
        <v>1120</v>
      </c>
      <c r="L9" s="98" t="s">
        <v>406</v>
      </c>
      <c r="M9" s="98" t="s">
        <v>1130</v>
      </c>
    </row>
    <row r="10" spans="1:13" ht="15.75" x14ac:dyDescent="0.25">
      <c r="A10" s="83" t="s">
        <v>1787</v>
      </c>
      <c r="B10" s="84" t="s">
        <v>421</v>
      </c>
      <c r="C10" s="84" t="s">
        <v>522</v>
      </c>
      <c r="D10" s="84" t="s">
        <v>270</v>
      </c>
      <c r="E10" s="84" t="s">
        <v>1111</v>
      </c>
      <c r="F10" s="84" t="s">
        <v>522</v>
      </c>
      <c r="G10" s="84" t="s">
        <v>522</v>
      </c>
      <c r="H10" s="84" t="s">
        <v>270</v>
      </c>
      <c r="I10" s="84" t="s">
        <v>566</v>
      </c>
      <c r="J10" s="84" t="s">
        <v>410</v>
      </c>
      <c r="K10" s="84" t="s">
        <v>569</v>
      </c>
      <c r="L10" s="98" t="s">
        <v>1130</v>
      </c>
      <c r="M10" s="98" t="s">
        <v>563</v>
      </c>
    </row>
    <row r="11" spans="1:13" ht="15.75" x14ac:dyDescent="0.25">
      <c r="A11" s="83" t="s">
        <v>1793</v>
      </c>
      <c r="B11" s="84" t="s">
        <v>300</v>
      </c>
      <c r="C11" s="84" t="s">
        <v>1130</v>
      </c>
      <c r="D11" s="84" t="s">
        <v>410</v>
      </c>
      <c r="E11" s="84" t="s">
        <v>1120</v>
      </c>
      <c r="F11" s="84" t="s">
        <v>713</v>
      </c>
      <c r="G11" s="84" t="s">
        <v>566</v>
      </c>
      <c r="H11" s="84" t="s">
        <v>1120</v>
      </c>
      <c r="I11" s="84" t="s">
        <v>423</v>
      </c>
      <c r="J11" s="84" t="s">
        <v>810</v>
      </c>
      <c r="K11" s="84" t="s">
        <v>1137</v>
      </c>
      <c r="L11" s="98" t="s">
        <v>409</v>
      </c>
      <c r="M11" s="98" t="s">
        <v>1120</v>
      </c>
    </row>
    <row r="12" spans="1:13" ht="15.75" x14ac:dyDescent="0.25">
      <c r="A12" s="83" t="s">
        <v>1796</v>
      </c>
      <c r="B12" s="84" t="s">
        <v>1963</v>
      </c>
      <c r="C12" s="84" t="s">
        <v>522</v>
      </c>
      <c r="D12" s="84" t="s">
        <v>569</v>
      </c>
      <c r="E12" s="84" t="s">
        <v>563</v>
      </c>
      <c r="F12" s="84" t="s">
        <v>569</v>
      </c>
      <c r="G12" s="84" t="s">
        <v>569</v>
      </c>
      <c r="H12" s="84" t="s">
        <v>563</v>
      </c>
      <c r="I12" s="84" t="s">
        <v>1137</v>
      </c>
      <c r="J12" s="84" t="s">
        <v>415</v>
      </c>
      <c r="K12" s="84" t="s">
        <v>566</v>
      </c>
      <c r="L12" s="98" t="s">
        <v>566</v>
      </c>
      <c r="M12" s="98" t="s">
        <v>410</v>
      </c>
    </row>
    <row r="13" spans="1:13" ht="15.75" x14ac:dyDescent="0.25">
      <c r="A13" s="83" t="s">
        <v>1798</v>
      </c>
      <c r="B13" s="84" t="s">
        <v>300</v>
      </c>
      <c r="C13" s="84" t="s">
        <v>1130</v>
      </c>
      <c r="D13" s="84" t="s">
        <v>410</v>
      </c>
      <c r="E13" s="84" t="s">
        <v>1120</v>
      </c>
      <c r="F13" s="84" t="s">
        <v>1120</v>
      </c>
      <c r="G13" s="84" t="s">
        <v>411</v>
      </c>
      <c r="H13" s="84" t="s">
        <v>1137</v>
      </c>
      <c r="I13" s="84" t="s">
        <v>706</v>
      </c>
      <c r="J13" s="84" t="s">
        <v>880</v>
      </c>
      <c r="K13" s="84" t="s">
        <v>517</v>
      </c>
      <c r="L13" s="98" t="s">
        <v>1137</v>
      </c>
      <c r="M13" s="98" t="s">
        <v>1120</v>
      </c>
    </row>
    <row r="14" spans="1:13" ht="15.75" x14ac:dyDescent="0.25">
      <c r="A14" s="83" t="s">
        <v>1804</v>
      </c>
      <c r="B14" s="84" t="s">
        <v>274</v>
      </c>
      <c r="C14" s="84" t="s">
        <v>713</v>
      </c>
      <c r="D14" s="84" t="s">
        <v>566</v>
      </c>
      <c r="E14" s="84" t="s">
        <v>713</v>
      </c>
      <c r="F14" s="84" t="s">
        <v>713</v>
      </c>
      <c r="G14" s="84" t="s">
        <v>713</v>
      </c>
      <c r="H14" s="84" t="s">
        <v>411</v>
      </c>
      <c r="I14" s="84" t="s">
        <v>706</v>
      </c>
      <c r="J14" s="84" t="s">
        <v>810</v>
      </c>
      <c r="K14" s="84" t="s">
        <v>1145</v>
      </c>
      <c r="L14" s="98" t="s">
        <v>1137</v>
      </c>
      <c r="M14" s="98" t="s">
        <v>1120</v>
      </c>
    </row>
    <row r="15" spans="1:13" ht="15.75" x14ac:dyDescent="0.25">
      <c r="A15" s="83" t="s">
        <v>1809</v>
      </c>
      <c r="B15" s="84" t="s">
        <v>268</v>
      </c>
      <c r="C15" s="84" t="s">
        <v>270</v>
      </c>
      <c r="D15" s="84" t="s">
        <v>270</v>
      </c>
      <c r="E15" s="84" t="s">
        <v>270</v>
      </c>
      <c r="F15" s="84" t="s">
        <v>522</v>
      </c>
      <c r="G15" s="84" t="s">
        <v>522</v>
      </c>
      <c r="H15" s="84" t="s">
        <v>495</v>
      </c>
      <c r="I15" s="84" t="s">
        <v>410</v>
      </c>
      <c r="J15" s="84" t="s">
        <v>1130</v>
      </c>
      <c r="K15" s="84" t="s">
        <v>1130</v>
      </c>
      <c r="L15" s="98" t="s">
        <v>1130</v>
      </c>
      <c r="M15" s="98" t="s">
        <v>1111</v>
      </c>
    </row>
    <row r="16" spans="1:13" ht="15.75" x14ac:dyDescent="0.25">
      <c r="A16" s="83" t="s">
        <v>1811</v>
      </c>
      <c r="B16" s="84" t="s">
        <v>300</v>
      </c>
      <c r="C16" s="84" t="s">
        <v>410</v>
      </c>
      <c r="D16" s="84" t="s">
        <v>406</v>
      </c>
      <c r="E16" s="84" t="s">
        <v>1120</v>
      </c>
      <c r="F16" s="84" t="s">
        <v>566</v>
      </c>
      <c r="G16" s="84" t="s">
        <v>406</v>
      </c>
      <c r="H16" s="84" t="s">
        <v>411</v>
      </c>
      <c r="I16" s="84" t="s">
        <v>1108</v>
      </c>
      <c r="J16" s="84" t="s">
        <v>810</v>
      </c>
      <c r="K16" s="84" t="s">
        <v>415</v>
      </c>
      <c r="L16" s="98" t="s">
        <v>415</v>
      </c>
      <c r="M16" s="98" t="s">
        <v>412</v>
      </c>
    </row>
    <row r="17" spans="1:13" ht="15.75" x14ac:dyDescent="0.25">
      <c r="A17" s="83" t="s">
        <v>1812</v>
      </c>
      <c r="B17" s="84" t="s">
        <v>300</v>
      </c>
      <c r="C17" s="84" t="s">
        <v>270</v>
      </c>
      <c r="D17" s="84" t="s">
        <v>522</v>
      </c>
      <c r="E17" s="84" t="s">
        <v>1111</v>
      </c>
      <c r="F17" s="84" t="s">
        <v>1111</v>
      </c>
      <c r="G17" s="84" t="s">
        <v>408</v>
      </c>
      <c r="H17" s="84" t="s">
        <v>522</v>
      </c>
      <c r="I17" s="84" t="s">
        <v>411</v>
      </c>
      <c r="J17" s="84" t="s">
        <v>409</v>
      </c>
      <c r="K17" s="84" t="s">
        <v>1130</v>
      </c>
      <c r="L17" s="98" t="s">
        <v>566</v>
      </c>
      <c r="M17" s="98" t="s">
        <v>410</v>
      </c>
    </row>
    <row r="18" spans="1:13" ht="15.75" x14ac:dyDescent="0.25">
      <c r="A18" s="83" t="s">
        <v>1815</v>
      </c>
      <c r="B18" s="84" t="s">
        <v>268</v>
      </c>
      <c r="C18" s="84" t="s">
        <v>411</v>
      </c>
      <c r="D18" s="84" t="s">
        <v>411</v>
      </c>
      <c r="E18" s="84" t="s">
        <v>1128</v>
      </c>
      <c r="F18" s="84" t="s">
        <v>412</v>
      </c>
      <c r="G18" s="84" t="s">
        <v>1120</v>
      </c>
      <c r="H18" s="84" t="s">
        <v>1128</v>
      </c>
      <c r="I18" s="84" t="s">
        <v>517</v>
      </c>
      <c r="J18" s="84" t="s">
        <v>260</v>
      </c>
      <c r="K18" s="84" t="s">
        <v>516</v>
      </c>
      <c r="L18" s="98" t="s">
        <v>409</v>
      </c>
      <c r="M18" s="98" t="s">
        <v>1137</v>
      </c>
    </row>
    <row r="19" spans="1:13" ht="15.75" x14ac:dyDescent="0.25">
      <c r="A19" s="83" t="s">
        <v>1820</v>
      </c>
      <c r="B19" s="84" t="s">
        <v>268</v>
      </c>
      <c r="C19" s="84" t="s">
        <v>566</v>
      </c>
      <c r="D19" s="84" t="s">
        <v>566</v>
      </c>
      <c r="E19" s="84" t="s">
        <v>1120</v>
      </c>
      <c r="F19" s="84" t="s">
        <v>1120</v>
      </c>
      <c r="G19" s="84" t="s">
        <v>1128</v>
      </c>
      <c r="H19" s="84" t="s">
        <v>713</v>
      </c>
      <c r="I19" s="84" t="s">
        <v>487</v>
      </c>
      <c r="J19" s="84" t="s">
        <v>487</v>
      </c>
      <c r="K19" s="84" t="s">
        <v>516</v>
      </c>
      <c r="L19" s="98" t="s">
        <v>415</v>
      </c>
      <c r="M19" s="98" t="s">
        <v>1137</v>
      </c>
    </row>
    <row r="20" spans="1:13" ht="15.75" x14ac:dyDescent="0.25">
      <c r="A20" s="83" t="s">
        <v>1827</v>
      </c>
      <c r="B20" s="84" t="s">
        <v>268</v>
      </c>
      <c r="C20" s="84" t="s">
        <v>563</v>
      </c>
      <c r="D20" s="84" t="s">
        <v>563</v>
      </c>
      <c r="E20" s="84" t="s">
        <v>1130</v>
      </c>
      <c r="F20" s="84" t="s">
        <v>1130</v>
      </c>
      <c r="G20" s="84" t="s">
        <v>1130</v>
      </c>
      <c r="H20" s="84" t="s">
        <v>569</v>
      </c>
      <c r="I20" s="84" t="s">
        <v>516</v>
      </c>
      <c r="J20" s="84" t="s">
        <v>1145</v>
      </c>
      <c r="K20" s="84" t="s">
        <v>412</v>
      </c>
      <c r="L20" s="98" t="s">
        <v>713</v>
      </c>
      <c r="M20" s="98" t="s">
        <v>411</v>
      </c>
    </row>
    <row r="21" spans="1:13" ht="15.75" x14ac:dyDescent="0.25">
      <c r="A21" s="83" t="s">
        <v>1832</v>
      </c>
      <c r="B21" s="84" t="s">
        <v>273</v>
      </c>
      <c r="C21" s="84" t="s">
        <v>1120</v>
      </c>
      <c r="D21" s="84" t="s">
        <v>566</v>
      </c>
      <c r="E21" s="84" t="s">
        <v>406</v>
      </c>
      <c r="F21" s="84" t="s">
        <v>406</v>
      </c>
      <c r="G21" s="84" t="s">
        <v>1120</v>
      </c>
      <c r="H21" s="84" t="s">
        <v>406</v>
      </c>
      <c r="I21" s="84" t="s">
        <v>571</v>
      </c>
      <c r="J21" s="84" t="s">
        <v>571</v>
      </c>
      <c r="K21" s="84" t="s">
        <v>415</v>
      </c>
      <c r="L21" s="98" t="s">
        <v>409</v>
      </c>
      <c r="M21" s="98" t="s">
        <v>1128</v>
      </c>
    </row>
    <row r="22" spans="1:13" ht="15.75" x14ac:dyDescent="0.25">
      <c r="A22" s="83" t="s">
        <v>1835</v>
      </c>
      <c r="B22" s="84" t="s">
        <v>421</v>
      </c>
      <c r="C22" s="84" t="s">
        <v>1130</v>
      </c>
      <c r="D22" s="84" t="s">
        <v>569</v>
      </c>
      <c r="E22" s="84" t="s">
        <v>566</v>
      </c>
      <c r="F22" s="84" t="s">
        <v>566</v>
      </c>
      <c r="G22" s="84" t="s">
        <v>1120</v>
      </c>
      <c r="H22" s="84" t="s">
        <v>410</v>
      </c>
      <c r="I22" s="84" t="s">
        <v>517</v>
      </c>
      <c r="J22" s="84" t="s">
        <v>571</v>
      </c>
      <c r="K22" s="84" t="s">
        <v>1120</v>
      </c>
      <c r="L22" s="98" t="s">
        <v>1128</v>
      </c>
      <c r="M22" s="98" t="s">
        <v>566</v>
      </c>
    </row>
    <row r="23" spans="1:13" ht="15.75" x14ac:dyDescent="0.25">
      <c r="A23" s="83" t="s">
        <v>1838</v>
      </c>
      <c r="B23" s="84" t="s">
        <v>931</v>
      </c>
      <c r="C23" s="84" t="s">
        <v>410</v>
      </c>
      <c r="D23" s="84" t="s">
        <v>566</v>
      </c>
      <c r="E23" s="84" t="s">
        <v>1120</v>
      </c>
      <c r="F23" s="84" t="s">
        <v>1128</v>
      </c>
      <c r="G23" s="84" t="s">
        <v>713</v>
      </c>
      <c r="H23" s="84" t="s">
        <v>1120</v>
      </c>
      <c r="I23" s="84" t="s">
        <v>423</v>
      </c>
      <c r="J23" s="84" t="s">
        <v>810</v>
      </c>
      <c r="K23" s="84" t="s">
        <v>1137</v>
      </c>
      <c r="L23" s="98" t="s">
        <v>412</v>
      </c>
      <c r="M23" s="98" t="s">
        <v>713</v>
      </c>
    </row>
    <row r="24" spans="1:13" ht="15.75" x14ac:dyDescent="0.25">
      <c r="A24" s="83" t="s">
        <v>1842</v>
      </c>
      <c r="B24" s="84" t="s">
        <v>273</v>
      </c>
      <c r="C24" s="84" t="s">
        <v>1120</v>
      </c>
      <c r="D24" s="84" t="s">
        <v>566</v>
      </c>
      <c r="E24" s="84" t="s">
        <v>406</v>
      </c>
      <c r="F24" s="84" t="s">
        <v>410</v>
      </c>
      <c r="G24" s="84" t="s">
        <v>411</v>
      </c>
      <c r="H24" s="84" t="s">
        <v>411</v>
      </c>
      <c r="I24" s="84" t="s">
        <v>423</v>
      </c>
      <c r="J24" s="84" t="s">
        <v>571</v>
      </c>
      <c r="K24" s="84" t="s">
        <v>409</v>
      </c>
      <c r="L24" s="98" t="s">
        <v>1128</v>
      </c>
      <c r="M24" s="98" t="s">
        <v>569</v>
      </c>
    </row>
    <row r="25" spans="1:13" ht="15.75" x14ac:dyDescent="0.25">
      <c r="A25" s="83" t="s">
        <v>1847</v>
      </c>
      <c r="B25" s="84" t="s">
        <v>273</v>
      </c>
      <c r="C25" s="84" t="s">
        <v>495</v>
      </c>
      <c r="D25" s="84" t="s">
        <v>1237</v>
      </c>
      <c r="E25" s="84" t="s">
        <v>569</v>
      </c>
      <c r="F25" s="84" t="s">
        <v>495</v>
      </c>
      <c r="G25" s="84" t="s">
        <v>272</v>
      </c>
      <c r="H25" s="84" t="s">
        <v>406</v>
      </c>
      <c r="I25" s="84" t="s">
        <v>1130</v>
      </c>
      <c r="J25" s="84" t="s">
        <v>1130</v>
      </c>
      <c r="K25" s="84" t="s">
        <v>1111</v>
      </c>
      <c r="L25" s="98" t="s">
        <v>270</v>
      </c>
      <c r="M25" s="98" t="s">
        <v>272</v>
      </c>
    </row>
    <row r="26" spans="1:13" ht="15.75" x14ac:dyDescent="0.25">
      <c r="A26" s="83" t="s">
        <v>1848</v>
      </c>
      <c r="B26" s="84" t="s">
        <v>421</v>
      </c>
      <c r="C26" s="84" t="s">
        <v>1120</v>
      </c>
      <c r="D26" s="84" t="s">
        <v>411</v>
      </c>
      <c r="E26" s="84" t="s">
        <v>1128</v>
      </c>
      <c r="F26" s="84" t="s">
        <v>1128</v>
      </c>
      <c r="G26" s="84" t="s">
        <v>412</v>
      </c>
      <c r="H26" s="84" t="s">
        <v>411</v>
      </c>
      <c r="I26" s="84" t="s">
        <v>517</v>
      </c>
      <c r="J26" s="84" t="s">
        <v>518</v>
      </c>
      <c r="K26" s="84" t="s">
        <v>260</v>
      </c>
      <c r="L26" s="98" t="s">
        <v>1108</v>
      </c>
      <c r="M26" s="98" t="s">
        <v>415</v>
      </c>
    </row>
    <row r="27" spans="1:13" ht="15.75" x14ac:dyDescent="0.25">
      <c r="A27" s="83" t="s">
        <v>1852</v>
      </c>
      <c r="B27" s="84" t="s">
        <v>300</v>
      </c>
      <c r="C27" s="84" t="s">
        <v>713</v>
      </c>
      <c r="D27" s="84" t="s">
        <v>1128</v>
      </c>
      <c r="E27" s="84" t="s">
        <v>412</v>
      </c>
      <c r="F27" s="84" t="s">
        <v>412</v>
      </c>
      <c r="G27" s="84" t="s">
        <v>713</v>
      </c>
      <c r="H27" s="84" t="s">
        <v>1128</v>
      </c>
      <c r="I27" s="84" t="s">
        <v>517</v>
      </c>
      <c r="J27" s="84" t="s">
        <v>517</v>
      </c>
      <c r="K27" s="84" t="s">
        <v>409</v>
      </c>
      <c r="L27" s="98" t="s">
        <v>409</v>
      </c>
      <c r="M27" s="98" t="s">
        <v>713</v>
      </c>
    </row>
    <row r="28" spans="1:13" ht="15.75" x14ac:dyDescent="0.25">
      <c r="A28" s="83" t="s">
        <v>1856</v>
      </c>
      <c r="B28" s="84" t="s">
        <v>1963</v>
      </c>
      <c r="C28" s="84" t="s">
        <v>495</v>
      </c>
      <c r="D28" s="84" t="s">
        <v>1111</v>
      </c>
      <c r="E28" s="84" t="s">
        <v>270</v>
      </c>
      <c r="F28" s="84" t="s">
        <v>270</v>
      </c>
      <c r="G28" s="84" t="s">
        <v>270</v>
      </c>
      <c r="H28" s="84" t="s">
        <v>563</v>
      </c>
      <c r="I28" s="84" t="s">
        <v>410</v>
      </c>
      <c r="J28" s="84" t="s">
        <v>522</v>
      </c>
      <c r="K28" s="84" t="s">
        <v>1237</v>
      </c>
      <c r="L28" s="98" t="s">
        <v>1111</v>
      </c>
      <c r="M28" s="98" t="s">
        <v>1237</v>
      </c>
    </row>
    <row r="29" spans="1:13" ht="15.75" x14ac:dyDescent="0.25">
      <c r="A29" s="83" t="s">
        <v>1857</v>
      </c>
      <c r="B29" s="84" t="s">
        <v>300</v>
      </c>
      <c r="C29" s="84" t="s">
        <v>569</v>
      </c>
      <c r="D29" s="84" t="s">
        <v>1130</v>
      </c>
      <c r="E29" s="84" t="s">
        <v>410</v>
      </c>
      <c r="F29" s="84" t="s">
        <v>563</v>
      </c>
      <c r="G29" s="84" t="s">
        <v>569</v>
      </c>
      <c r="H29" s="84" t="s">
        <v>410</v>
      </c>
      <c r="I29" s="84" t="s">
        <v>516</v>
      </c>
      <c r="J29" s="84" t="s">
        <v>412</v>
      </c>
      <c r="K29" s="84" t="s">
        <v>566</v>
      </c>
      <c r="L29" s="98" t="s">
        <v>1120</v>
      </c>
      <c r="M29" s="98" t="s">
        <v>1130</v>
      </c>
    </row>
    <row r="30" spans="1:13" ht="15.75" x14ac:dyDescent="0.25">
      <c r="A30" s="83" t="s">
        <v>1859</v>
      </c>
      <c r="B30" s="84" t="s">
        <v>271</v>
      </c>
      <c r="C30" s="84" t="s">
        <v>411</v>
      </c>
      <c r="D30" s="84" t="s">
        <v>1130</v>
      </c>
      <c r="E30" s="84" t="s">
        <v>410</v>
      </c>
      <c r="F30" s="84" t="s">
        <v>411</v>
      </c>
      <c r="G30" s="84" t="s">
        <v>410</v>
      </c>
      <c r="H30" s="84" t="s">
        <v>1130</v>
      </c>
      <c r="I30" s="84" t="s">
        <v>487</v>
      </c>
      <c r="J30" s="84" t="s">
        <v>571</v>
      </c>
      <c r="K30" s="84" t="s">
        <v>415</v>
      </c>
      <c r="L30" s="98" t="s">
        <v>1128</v>
      </c>
      <c r="M30" s="98" t="s">
        <v>1120</v>
      </c>
    </row>
    <row r="31" spans="1:13" ht="15.75" x14ac:dyDescent="0.25">
      <c r="A31" s="83" t="s">
        <v>1866</v>
      </c>
      <c r="B31" s="84" t="s">
        <v>268</v>
      </c>
      <c r="C31" s="84" t="s">
        <v>1130</v>
      </c>
      <c r="D31" s="84" t="s">
        <v>1130</v>
      </c>
      <c r="E31" s="84" t="s">
        <v>406</v>
      </c>
      <c r="F31" s="84" t="s">
        <v>1111</v>
      </c>
      <c r="G31" s="84" t="s">
        <v>1111</v>
      </c>
      <c r="H31" s="84" t="s">
        <v>569</v>
      </c>
      <c r="I31" s="84" t="s">
        <v>1137</v>
      </c>
      <c r="J31" s="84" t="s">
        <v>412</v>
      </c>
      <c r="K31" s="84" t="s">
        <v>411</v>
      </c>
      <c r="L31" s="98" t="s">
        <v>1120</v>
      </c>
      <c r="M31" s="98" t="s">
        <v>410</v>
      </c>
    </row>
    <row r="32" spans="1:13" ht="15.75" x14ac:dyDescent="0.25">
      <c r="A32" s="83" t="s">
        <v>1867</v>
      </c>
      <c r="B32" s="84" t="s">
        <v>300</v>
      </c>
      <c r="C32" s="84" t="s">
        <v>408</v>
      </c>
      <c r="D32" s="84" t="s">
        <v>495</v>
      </c>
      <c r="E32" s="84" t="s">
        <v>408</v>
      </c>
      <c r="F32" s="84" t="s">
        <v>1111</v>
      </c>
      <c r="G32" s="84" t="s">
        <v>1130</v>
      </c>
      <c r="H32" s="84" t="s">
        <v>1111</v>
      </c>
      <c r="I32" s="84" t="s">
        <v>412</v>
      </c>
      <c r="J32" s="84" t="s">
        <v>1120</v>
      </c>
      <c r="K32" s="84" t="s">
        <v>522</v>
      </c>
      <c r="L32" s="98" t="s">
        <v>563</v>
      </c>
      <c r="M32" s="98" t="s">
        <v>522</v>
      </c>
    </row>
    <row r="33" spans="1:13" ht="15.75" x14ac:dyDescent="0.25">
      <c r="A33" s="83" t="s">
        <v>1868</v>
      </c>
      <c r="B33" s="84" t="s">
        <v>300</v>
      </c>
      <c r="C33" s="84" t="s">
        <v>569</v>
      </c>
      <c r="D33" s="84" t="s">
        <v>1130</v>
      </c>
      <c r="E33" s="84" t="s">
        <v>406</v>
      </c>
      <c r="F33" s="84" t="s">
        <v>410</v>
      </c>
      <c r="G33" s="84" t="s">
        <v>1130</v>
      </c>
      <c r="H33" s="84" t="s">
        <v>410</v>
      </c>
      <c r="I33" s="84" t="s">
        <v>412</v>
      </c>
      <c r="J33" s="84" t="s">
        <v>1137</v>
      </c>
      <c r="K33" s="84" t="s">
        <v>411</v>
      </c>
      <c r="L33" s="98" t="s">
        <v>713</v>
      </c>
      <c r="M33" s="98" t="s">
        <v>410</v>
      </c>
    </row>
    <row r="34" spans="1:13" ht="15.75" x14ac:dyDescent="0.25">
      <c r="A34" s="83" t="s">
        <v>1873</v>
      </c>
      <c r="B34" s="84" t="s">
        <v>273</v>
      </c>
      <c r="C34" s="84" t="s">
        <v>1120</v>
      </c>
      <c r="D34" s="84" t="s">
        <v>566</v>
      </c>
      <c r="E34" s="84" t="s">
        <v>1137</v>
      </c>
      <c r="F34" s="84" t="s">
        <v>1128</v>
      </c>
      <c r="G34" s="84" t="s">
        <v>411</v>
      </c>
      <c r="H34" s="84" t="s">
        <v>566</v>
      </c>
      <c r="I34" s="84" t="s">
        <v>487</v>
      </c>
      <c r="J34" s="84" t="s">
        <v>518</v>
      </c>
      <c r="K34" s="84" t="s">
        <v>415</v>
      </c>
      <c r="L34" s="98" t="s">
        <v>415</v>
      </c>
      <c r="M34" s="98" t="s">
        <v>409</v>
      </c>
    </row>
    <row r="35" spans="1:13" ht="15.75" x14ac:dyDescent="0.25">
      <c r="A35" s="83" t="s">
        <v>1881</v>
      </c>
      <c r="B35" s="84" t="s">
        <v>269</v>
      </c>
      <c r="C35" s="84" t="s">
        <v>569</v>
      </c>
      <c r="D35" s="84" t="s">
        <v>495</v>
      </c>
      <c r="E35" s="84" t="s">
        <v>1111</v>
      </c>
      <c r="F35" s="84" t="s">
        <v>1111</v>
      </c>
      <c r="G35" s="84" t="s">
        <v>270</v>
      </c>
      <c r="H35" s="84" t="s">
        <v>1111</v>
      </c>
      <c r="I35" s="84" t="s">
        <v>1128</v>
      </c>
      <c r="J35" s="84" t="s">
        <v>1120</v>
      </c>
      <c r="K35" s="84" t="s">
        <v>410</v>
      </c>
      <c r="L35" s="98" t="s">
        <v>406</v>
      </c>
      <c r="M35" s="98" t="s">
        <v>410</v>
      </c>
    </row>
    <row r="36" spans="1:13" ht="15.75" x14ac:dyDescent="0.25">
      <c r="A36" s="83" t="s">
        <v>1883</v>
      </c>
      <c r="B36" s="84" t="s">
        <v>271</v>
      </c>
      <c r="C36" s="84" t="s">
        <v>415</v>
      </c>
      <c r="D36" s="84" t="s">
        <v>713</v>
      </c>
      <c r="E36" s="84" t="s">
        <v>415</v>
      </c>
      <c r="F36" s="84" t="s">
        <v>415</v>
      </c>
      <c r="G36" s="84" t="s">
        <v>409</v>
      </c>
      <c r="H36" s="84" t="s">
        <v>1145</v>
      </c>
      <c r="I36" s="84" t="s">
        <v>486</v>
      </c>
      <c r="J36" s="84" t="s">
        <v>1117</v>
      </c>
      <c r="K36" s="84" t="s">
        <v>706</v>
      </c>
      <c r="L36" s="98" t="s">
        <v>879</v>
      </c>
      <c r="M36" s="98" t="s">
        <v>810</v>
      </c>
    </row>
    <row r="37" spans="1:13" ht="15.75" x14ac:dyDescent="0.25">
      <c r="A37" s="83" t="s">
        <v>1886</v>
      </c>
      <c r="B37" s="84" t="s">
        <v>1963</v>
      </c>
      <c r="C37" s="84" t="s">
        <v>1137</v>
      </c>
      <c r="D37" s="84" t="s">
        <v>1145</v>
      </c>
      <c r="E37" s="84" t="s">
        <v>1145</v>
      </c>
      <c r="F37" s="84" t="s">
        <v>415</v>
      </c>
      <c r="G37" s="84" t="s">
        <v>1128</v>
      </c>
      <c r="H37" s="84" t="s">
        <v>1128</v>
      </c>
      <c r="I37" s="84" t="s">
        <v>880</v>
      </c>
      <c r="J37" s="84" t="s">
        <v>706</v>
      </c>
      <c r="K37" s="84" t="s">
        <v>523</v>
      </c>
      <c r="L37" s="98" t="s">
        <v>423</v>
      </c>
      <c r="M37" s="98" t="s">
        <v>412</v>
      </c>
    </row>
    <row r="38" spans="1:13" ht="15.75" x14ac:dyDescent="0.25">
      <c r="A38" s="83" t="s">
        <v>1893</v>
      </c>
      <c r="B38" s="84" t="s">
        <v>267</v>
      </c>
      <c r="C38" s="84" t="s">
        <v>267</v>
      </c>
      <c r="D38" s="84" t="s">
        <v>267</v>
      </c>
      <c r="E38" s="84" t="s">
        <v>267</v>
      </c>
      <c r="F38" s="84" t="s">
        <v>267</v>
      </c>
      <c r="G38" s="84" t="s">
        <v>267</v>
      </c>
      <c r="H38" s="84" t="s">
        <v>267</v>
      </c>
      <c r="I38" s="84" t="s">
        <v>267</v>
      </c>
      <c r="J38" s="84" t="s">
        <v>267</v>
      </c>
      <c r="K38" s="84" t="s">
        <v>267</v>
      </c>
      <c r="L38" s="98" t="s">
        <v>267</v>
      </c>
      <c r="M38" s="98" t="s">
        <v>267</v>
      </c>
    </row>
    <row r="39" spans="1:13" ht="15.75" x14ac:dyDescent="0.25">
      <c r="A39" s="83" t="s">
        <v>1894</v>
      </c>
      <c r="B39" s="84" t="s">
        <v>268</v>
      </c>
      <c r="C39" s="84" t="s">
        <v>410</v>
      </c>
      <c r="D39" s="84" t="s">
        <v>410</v>
      </c>
      <c r="E39" s="84" t="s">
        <v>566</v>
      </c>
      <c r="F39" s="84" t="s">
        <v>566</v>
      </c>
      <c r="G39" s="84" t="s">
        <v>406</v>
      </c>
      <c r="H39" s="84" t="s">
        <v>406</v>
      </c>
      <c r="I39" s="84" t="s">
        <v>260</v>
      </c>
      <c r="J39" s="84" t="s">
        <v>516</v>
      </c>
      <c r="K39" s="84" t="s">
        <v>1137</v>
      </c>
      <c r="L39" s="98" t="s">
        <v>1128</v>
      </c>
      <c r="M39" s="98" t="s">
        <v>411</v>
      </c>
    </row>
  </sheetData>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39"/>
  <sheetViews>
    <sheetView showGridLines="0" workbookViewId="0">
      <pane ySplit="5" topLeftCell="A20" activePane="bottomLeft" state="frozen"/>
      <selection pane="bottomLeft" activeCell="D6" sqref="D6"/>
    </sheetView>
  </sheetViews>
  <sheetFormatPr defaultColWidth="11.42578125" defaultRowHeight="15" x14ac:dyDescent="0.25"/>
  <cols>
    <col min="1" max="1" width="33.140625" customWidth="1"/>
    <col min="2" max="2" width="21.85546875" customWidth="1"/>
    <col min="3" max="13" width="11.28515625" customWidth="1"/>
  </cols>
  <sheetData>
    <row r="1" spans="1:13" ht="20.25" x14ac:dyDescent="0.3">
      <c r="A1" s="17" t="s">
        <v>1964</v>
      </c>
      <c r="B1" s="56"/>
      <c r="C1" s="56"/>
      <c r="D1" s="56"/>
      <c r="E1" s="56"/>
      <c r="F1" s="56"/>
      <c r="G1" s="56"/>
      <c r="H1" s="56"/>
      <c r="I1" s="56"/>
      <c r="J1" s="56"/>
      <c r="K1" s="56"/>
      <c r="L1" s="56"/>
      <c r="M1" s="56"/>
    </row>
    <row r="2" spans="1:13" ht="15.75" x14ac:dyDescent="0.25">
      <c r="A2" s="85" t="s">
        <v>1965</v>
      </c>
      <c r="B2" s="84"/>
      <c r="C2" s="84"/>
      <c r="D2" s="84"/>
      <c r="E2" s="84"/>
      <c r="F2" s="84"/>
      <c r="G2" s="84"/>
      <c r="H2" s="84"/>
      <c r="I2" s="84"/>
      <c r="J2" s="84"/>
      <c r="K2" s="84"/>
      <c r="L2" s="56"/>
      <c r="M2" s="56"/>
    </row>
    <row r="3" spans="1:13" ht="15.75" x14ac:dyDescent="0.25">
      <c r="A3" s="85" t="s">
        <v>1760</v>
      </c>
      <c r="B3" s="84"/>
      <c r="C3" s="84"/>
      <c r="D3" s="84"/>
      <c r="E3" s="84"/>
      <c r="F3" s="84"/>
      <c r="G3" s="84"/>
      <c r="H3" s="84"/>
      <c r="I3" s="84"/>
      <c r="J3" s="84"/>
      <c r="K3" s="84"/>
      <c r="L3" s="56"/>
      <c r="M3" s="56"/>
    </row>
    <row r="4" spans="1:13" ht="30.75" x14ac:dyDescent="0.25">
      <c r="A4" s="83" t="s">
        <v>177</v>
      </c>
      <c r="B4" s="84"/>
      <c r="C4" s="84"/>
      <c r="D4" s="84"/>
      <c r="E4" s="84"/>
      <c r="F4" s="84"/>
      <c r="G4" s="84"/>
      <c r="H4" s="84"/>
      <c r="I4" s="84"/>
      <c r="J4" s="84"/>
      <c r="K4" s="84"/>
      <c r="L4" s="56"/>
      <c r="M4" s="56"/>
    </row>
    <row r="5" spans="1:13" ht="31.5" x14ac:dyDescent="0.25">
      <c r="A5" s="86" t="s">
        <v>1761</v>
      </c>
      <c r="B5" s="87" t="s">
        <v>179</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3" t="s">
        <v>1762</v>
      </c>
      <c r="B6" s="95" t="s">
        <v>1986</v>
      </c>
      <c r="C6" s="84" t="s">
        <v>1786</v>
      </c>
      <c r="D6" s="84" t="s">
        <v>298</v>
      </c>
      <c r="E6" s="84" t="s">
        <v>709</v>
      </c>
      <c r="F6" s="84" t="s">
        <v>1966</v>
      </c>
      <c r="G6" s="84" t="s">
        <v>981</v>
      </c>
      <c r="H6" s="84" t="s">
        <v>1967</v>
      </c>
      <c r="I6" s="84" t="s">
        <v>1109</v>
      </c>
      <c r="J6" s="84" t="s">
        <v>1781</v>
      </c>
      <c r="K6" s="84" t="s">
        <v>1861</v>
      </c>
      <c r="L6" s="98" t="s">
        <v>1885</v>
      </c>
      <c r="M6" s="98" t="s">
        <v>531</v>
      </c>
    </row>
    <row r="7" spans="1:13" ht="15.75" x14ac:dyDescent="0.25">
      <c r="A7" s="83" t="s">
        <v>1769</v>
      </c>
      <c r="B7" s="95" t="s">
        <v>1987</v>
      </c>
      <c r="C7" s="84" t="s">
        <v>909</v>
      </c>
      <c r="D7" s="84" t="s">
        <v>420</v>
      </c>
      <c r="E7" s="84" t="s">
        <v>252</v>
      </c>
      <c r="F7" s="84" t="s">
        <v>520</v>
      </c>
      <c r="G7" s="84" t="s">
        <v>285</v>
      </c>
      <c r="H7" s="84" t="s">
        <v>568</v>
      </c>
      <c r="I7" s="84" t="s">
        <v>712</v>
      </c>
      <c r="J7" s="84" t="s">
        <v>276</v>
      </c>
      <c r="K7" s="84" t="s">
        <v>1729</v>
      </c>
      <c r="L7" s="98" t="s">
        <v>911</v>
      </c>
      <c r="M7" s="98" t="s">
        <v>907</v>
      </c>
    </row>
    <row r="8" spans="1:13" ht="15.75" x14ac:dyDescent="0.25">
      <c r="A8" s="83" t="s">
        <v>1776</v>
      </c>
      <c r="B8" s="95" t="s">
        <v>1988</v>
      </c>
      <c r="C8" s="84" t="s">
        <v>642</v>
      </c>
      <c r="D8" s="84" t="s">
        <v>1783</v>
      </c>
      <c r="E8" s="84" t="s">
        <v>1115</v>
      </c>
      <c r="F8" s="84" t="s">
        <v>545</v>
      </c>
      <c r="G8" s="84" t="s">
        <v>1968</v>
      </c>
      <c r="H8" s="84" t="s">
        <v>1165</v>
      </c>
      <c r="I8" s="84" t="s">
        <v>1843</v>
      </c>
      <c r="J8" s="84" t="s">
        <v>1512</v>
      </c>
      <c r="K8" s="84" t="s">
        <v>213</v>
      </c>
      <c r="L8" s="98" t="s">
        <v>1969</v>
      </c>
      <c r="M8" s="98" t="s">
        <v>513</v>
      </c>
    </row>
    <row r="9" spans="1:13" ht="15.75" x14ac:dyDescent="0.25">
      <c r="A9" s="83" t="s">
        <v>1782</v>
      </c>
      <c r="B9" s="95" t="s">
        <v>1989</v>
      </c>
      <c r="C9" s="84" t="s">
        <v>486</v>
      </c>
      <c r="D9" s="84" t="s">
        <v>810</v>
      </c>
      <c r="E9" s="84" t="s">
        <v>409</v>
      </c>
      <c r="F9" s="84" t="s">
        <v>260</v>
      </c>
      <c r="G9" s="84" t="s">
        <v>1137</v>
      </c>
      <c r="H9" s="84" t="s">
        <v>571</v>
      </c>
      <c r="I9" s="84" t="s">
        <v>876</v>
      </c>
      <c r="J9" s="84" t="s">
        <v>1907</v>
      </c>
      <c r="K9" s="84" t="s">
        <v>903</v>
      </c>
      <c r="L9" s="98" t="s">
        <v>489</v>
      </c>
      <c r="M9" s="98" t="s">
        <v>485</v>
      </c>
    </row>
    <row r="10" spans="1:13" ht="15.75" x14ac:dyDescent="0.25">
      <c r="A10" s="83" t="s">
        <v>1787</v>
      </c>
      <c r="B10" s="95" t="s">
        <v>1990</v>
      </c>
      <c r="C10" s="84" t="s">
        <v>1991</v>
      </c>
      <c r="D10" s="84" t="s">
        <v>530</v>
      </c>
      <c r="E10" s="84" t="s">
        <v>712</v>
      </c>
      <c r="F10" s="84" t="s">
        <v>1844</v>
      </c>
      <c r="G10" s="84" t="s">
        <v>213</v>
      </c>
      <c r="H10" s="84" t="s">
        <v>1512</v>
      </c>
      <c r="I10" s="84" t="s">
        <v>1225</v>
      </c>
      <c r="J10" s="84" t="s">
        <v>1227</v>
      </c>
      <c r="K10" s="84" t="s">
        <v>1899</v>
      </c>
      <c r="L10" s="98" t="s">
        <v>1803</v>
      </c>
      <c r="M10" s="98" t="s">
        <v>1227</v>
      </c>
    </row>
    <row r="11" spans="1:13" ht="15.75" x14ac:dyDescent="0.25">
      <c r="A11" s="83" t="s">
        <v>1793</v>
      </c>
      <c r="B11" s="95" t="s">
        <v>1992</v>
      </c>
      <c r="C11" s="84" t="s">
        <v>406</v>
      </c>
      <c r="D11" s="84" t="s">
        <v>495</v>
      </c>
      <c r="E11" s="84" t="s">
        <v>713</v>
      </c>
      <c r="F11" s="84" t="s">
        <v>406</v>
      </c>
      <c r="G11" s="84" t="s">
        <v>1145</v>
      </c>
      <c r="H11" s="84" t="s">
        <v>415</v>
      </c>
      <c r="I11" s="84" t="s">
        <v>880</v>
      </c>
      <c r="J11" s="84" t="s">
        <v>706</v>
      </c>
      <c r="K11" s="84" t="s">
        <v>423</v>
      </c>
      <c r="L11" s="98" t="s">
        <v>880</v>
      </c>
      <c r="M11" s="98" t="s">
        <v>571</v>
      </c>
    </row>
    <row r="12" spans="1:13" ht="15.75" x14ac:dyDescent="0.25">
      <c r="A12" s="83" t="s">
        <v>1796</v>
      </c>
      <c r="B12" s="95" t="s">
        <v>1993</v>
      </c>
      <c r="C12" s="84" t="s">
        <v>489</v>
      </c>
      <c r="D12" s="84" t="s">
        <v>486</v>
      </c>
      <c r="E12" s="84" t="s">
        <v>518</v>
      </c>
      <c r="F12" s="84" t="s">
        <v>487</v>
      </c>
      <c r="G12" s="84" t="s">
        <v>416</v>
      </c>
      <c r="H12" s="84" t="s">
        <v>486</v>
      </c>
      <c r="I12" s="84" t="s">
        <v>980</v>
      </c>
      <c r="J12" s="84" t="s">
        <v>352</v>
      </c>
      <c r="K12" s="84" t="s">
        <v>298</v>
      </c>
      <c r="L12" s="98" t="s">
        <v>709</v>
      </c>
      <c r="M12" s="98" t="s">
        <v>204</v>
      </c>
    </row>
    <row r="13" spans="1:13" ht="15.75" x14ac:dyDescent="0.25">
      <c r="A13" s="83" t="s">
        <v>1798</v>
      </c>
      <c r="B13" s="95" t="s">
        <v>1906</v>
      </c>
      <c r="C13" s="84" t="s">
        <v>1907</v>
      </c>
      <c r="D13" s="84" t="s">
        <v>526</v>
      </c>
      <c r="E13" s="84" t="s">
        <v>512</v>
      </c>
      <c r="F13" s="84" t="s">
        <v>711</v>
      </c>
      <c r="G13" s="84" t="s">
        <v>512</v>
      </c>
      <c r="H13" s="84" t="s">
        <v>1970</v>
      </c>
      <c r="I13" s="84" t="s">
        <v>1109</v>
      </c>
      <c r="J13" s="84" t="s">
        <v>1850</v>
      </c>
      <c r="K13" s="84" t="s">
        <v>1816</v>
      </c>
      <c r="L13" s="98" t="s">
        <v>1971</v>
      </c>
      <c r="M13" s="98" t="s">
        <v>1113</v>
      </c>
    </row>
    <row r="14" spans="1:13" ht="15.75" x14ac:dyDescent="0.25">
      <c r="A14" s="83" t="s">
        <v>1804</v>
      </c>
      <c r="B14" s="95" t="s">
        <v>1994</v>
      </c>
      <c r="C14" s="84" t="s">
        <v>417</v>
      </c>
      <c r="D14" s="84" t="s">
        <v>518</v>
      </c>
      <c r="E14" s="84" t="s">
        <v>1117</v>
      </c>
      <c r="F14" s="84" t="s">
        <v>1149</v>
      </c>
      <c r="G14" s="84" t="s">
        <v>417</v>
      </c>
      <c r="H14" s="84" t="s">
        <v>486</v>
      </c>
      <c r="I14" s="84" t="s">
        <v>1967</v>
      </c>
      <c r="J14" s="84" t="s">
        <v>1783</v>
      </c>
      <c r="K14" s="84" t="s">
        <v>1249</v>
      </c>
      <c r="L14" s="98" t="s">
        <v>544</v>
      </c>
      <c r="M14" s="98" t="s">
        <v>545</v>
      </c>
    </row>
    <row r="15" spans="1:13" ht="15.75" x14ac:dyDescent="0.25">
      <c r="A15" s="83" t="s">
        <v>1809</v>
      </c>
      <c r="B15" s="95" t="s">
        <v>1995</v>
      </c>
      <c r="C15" s="84" t="s">
        <v>518</v>
      </c>
      <c r="D15" s="84" t="s">
        <v>1128</v>
      </c>
      <c r="E15" s="84" t="s">
        <v>1137</v>
      </c>
      <c r="F15" s="84" t="s">
        <v>516</v>
      </c>
      <c r="G15" s="84" t="s">
        <v>260</v>
      </c>
      <c r="H15" s="84" t="s">
        <v>411</v>
      </c>
      <c r="I15" s="84" t="s">
        <v>422</v>
      </c>
      <c r="J15" s="84" t="s">
        <v>519</v>
      </c>
      <c r="K15" s="84" t="s">
        <v>1968</v>
      </c>
      <c r="L15" s="98" t="s">
        <v>545</v>
      </c>
      <c r="M15" s="98" t="s">
        <v>523</v>
      </c>
    </row>
    <row r="16" spans="1:13" ht="15.75" x14ac:dyDescent="0.25">
      <c r="A16" s="83" t="s">
        <v>1811</v>
      </c>
      <c r="B16" s="95" t="s">
        <v>1996</v>
      </c>
      <c r="C16" s="84" t="s">
        <v>259</v>
      </c>
      <c r="D16" s="84" t="s">
        <v>904</v>
      </c>
      <c r="E16" s="84" t="s">
        <v>876</v>
      </c>
      <c r="F16" s="84" t="s">
        <v>978</v>
      </c>
      <c r="G16" s="84" t="s">
        <v>903</v>
      </c>
      <c r="H16" s="84" t="s">
        <v>418</v>
      </c>
      <c r="I16" s="84" t="s">
        <v>306</v>
      </c>
      <c r="J16" s="84" t="s">
        <v>213</v>
      </c>
      <c r="K16" s="84" t="s">
        <v>905</v>
      </c>
      <c r="L16" s="98" t="s">
        <v>1814</v>
      </c>
      <c r="M16" s="98" t="s">
        <v>527</v>
      </c>
    </row>
    <row r="17" spans="1:13" ht="15.75" x14ac:dyDescent="0.25">
      <c r="A17" s="83" t="s">
        <v>1812</v>
      </c>
      <c r="B17" s="95" t="s">
        <v>1997</v>
      </c>
      <c r="C17" s="84" t="s">
        <v>1108</v>
      </c>
      <c r="D17" s="84" t="s">
        <v>523</v>
      </c>
      <c r="E17" s="84" t="s">
        <v>487</v>
      </c>
      <c r="F17" s="84" t="s">
        <v>486</v>
      </c>
      <c r="G17" s="84" t="s">
        <v>523</v>
      </c>
      <c r="H17" s="84" t="s">
        <v>489</v>
      </c>
      <c r="I17" s="84" t="s">
        <v>568</v>
      </c>
      <c r="J17" s="84" t="s">
        <v>707</v>
      </c>
      <c r="K17" s="84" t="s">
        <v>261</v>
      </c>
      <c r="L17" s="98" t="s">
        <v>511</v>
      </c>
      <c r="M17" s="98" t="s">
        <v>1972</v>
      </c>
    </row>
    <row r="18" spans="1:13" ht="15.75" x14ac:dyDescent="0.25">
      <c r="A18" s="83" t="s">
        <v>1815</v>
      </c>
      <c r="B18" s="95" t="s">
        <v>1998</v>
      </c>
      <c r="C18" s="84" t="s">
        <v>1249</v>
      </c>
      <c r="D18" s="84" t="s">
        <v>568</v>
      </c>
      <c r="E18" s="84" t="s">
        <v>572</v>
      </c>
      <c r="F18" s="84" t="s">
        <v>1795</v>
      </c>
      <c r="G18" s="84" t="s">
        <v>285</v>
      </c>
      <c r="H18" s="84" t="s">
        <v>544</v>
      </c>
      <c r="I18" s="84" t="s">
        <v>1973</v>
      </c>
      <c r="J18" s="84" t="s">
        <v>1843</v>
      </c>
      <c r="K18" s="84" t="s">
        <v>1840</v>
      </c>
      <c r="L18" s="98" t="s">
        <v>897</v>
      </c>
      <c r="M18" s="98" t="s">
        <v>1969</v>
      </c>
    </row>
    <row r="19" spans="1:13" ht="15.75" x14ac:dyDescent="0.25">
      <c r="A19" s="83" t="s">
        <v>1820</v>
      </c>
      <c r="B19" s="95" t="s">
        <v>1999</v>
      </c>
      <c r="C19" s="84" t="s">
        <v>532</v>
      </c>
      <c r="D19" s="84" t="s">
        <v>1777</v>
      </c>
      <c r="E19" s="84" t="s">
        <v>277</v>
      </c>
      <c r="F19" s="84" t="s">
        <v>1974</v>
      </c>
      <c r="G19" s="84" t="s">
        <v>210</v>
      </c>
      <c r="H19" s="84" t="s">
        <v>201</v>
      </c>
      <c r="I19" s="84" t="s">
        <v>1818</v>
      </c>
      <c r="J19" s="84" t="s">
        <v>1905</v>
      </c>
      <c r="K19" s="84" t="s">
        <v>596</v>
      </c>
      <c r="L19" s="98" t="s">
        <v>593</v>
      </c>
      <c r="M19" s="98" t="s">
        <v>1764</v>
      </c>
    </row>
    <row r="20" spans="1:13" ht="15.75" x14ac:dyDescent="0.25">
      <c r="A20" s="83" t="s">
        <v>1827</v>
      </c>
      <c r="B20" s="95" t="s">
        <v>2000</v>
      </c>
      <c r="C20" s="84" t="s">
        <v>1105</v>
      </c>
      <c r="D20" s="84" t="s">
        <v>504</v>
      </c>
      <c r="E20" s="84" t="s">
        <v>1975</v>
      </c>
      <c r="F20" s="84" t="s">
        <v>1808</v>
      </c>
      <c r="G20" s="84" t="s">
        <v>1858</v>
      </c>
      <c r="H20" s="84" t="s">
        <v>246</v>
      </c>
      <c r="I20" s="84" t="s">
        <v>1976</v>
      </c>
      <c r="J20" s="84" t="s">
        <v>1977</v>
      </c>
      <c r="K20" s="84" t="s">
        <v>1978</v>
      </c>
      <c r="L20" s="98" t="s">
        <v>1887</v>
      </c>
      <c r="M20" s="98" t="s">
        <v>1224</v>
      </c>
    </row>
    <row r="21" spans="1:13" ht="15.75" x14ac:dyDescent="0.25">
      <c r="A21" s="83" t="s">
        <v>1832</v>
      </c>
      <c r="B21" s="95" t="s">
        <v>350</v>
      </c>
      <c r="C21" s="84" t="s">
        <v>1107</v>
      </c>
      <c r="D21" s="84" t="s">
        <v>1729</v>
      </c>
      <c r="E21" s="84" t="s">
        <v>275</v>
      </c>
      <c r="F21" s="84" t="s">
        <v>1245</v>
      </c>
      <c r="G21" s="84" t="s">
        <v>1979</v>
      </c>
      <c r="H21" s="84" t="s">
        <v>1967</v>
      </c>
      <c r="I21" s="84" t="s">
        <v>1849</v>
      </c>
      <c r="J21" s="84" t="s">
        <v>693</v>
      </c>
      <c r="K21" s="84" t="s">
        <v>1980</v>
      </c>
      <c r="L21" s="98" t="s">
        <v>505</v>
      </c>
      <c r="M21" s="98" t="s">
        <v>308</v>
      </c>
    </row>
    <row r="22" spans="1:13" ht="15.75" x14ac:dyDescent="0.25">
      <c r="A22" s="83" t="s">
        <v>1835</v>
      </c>
      <c r="B22" s="95" t="s">
        <v>2001</v>
      </c>
      <c r="C22" s="84" t="s">
        <v>260</v>
      </c>
      <c r="D22" s="84" t="s">
        <v>1108</v>
      </c>
      <c r="E22" s="84" t="s">
        <v>1108</v>
      </c>
      <c r="F22" s="84" t="s">
        <v>260</v>
      </c>
      <c r="G22" s="84" t="s">
        <v>1108</v>
      </c>
      <c r="H22" s="84" t="s">
        <v>487</v>
      </c>
      <c r="I22" s="84" t="s">
        <v>1970</v>
      </c>
      <c r="J22" s="84" t="s">
        <v>205</v>
      </c>
      <c r="K22" s="84" t="s">
        <v>518</v>
      </c>
      <c r="L22" s="98" t="s">
        <v>706</v>
      </c>
      <c r="M22" s="98" t="s">
        <v>518</v>
      </c>
    </row>
    <row r="23" spans="1:13" ht="15.75" x14ac:dyDescent="0.25">
      <c r="A23" s="83" t="s">
        <v>1838</v>
      </c>
      <c r="B23" s="95" t="s">
        <v>2002</v>
      </c>
      <c r="C23" s="84" t="s">
        <v>486</v>
      </c>
      <c r="D23" s="84" t="s">
        <v>1149</v>
      </c>
      <c r="E23" s="84" t="s">
        <v>1165</v>
      </c>
      <c r="F23" s="84" t="s">
        <v>706</v>
      </c>
      <c r="G23" s="84" t="s">
        <v>489</v>
      </c>
      <c r="H23" s="84" t="s">
        <v>1117</v>
      </c>
      <c r="I23" s="84" t="s">
        <v>524</v>
      </c>
      <c r="J23" s="84" t="s">
        <v>904</v>
      </c>
      <c r="K23" s="84" t="s">
        <v>1115</v>
      </c>
      <c r="L23" s="98" t="s">
        <v>1907</v>
      </c>
      <c r="M23" s="98" t="s">
        <v>904</v>
      </c>
    </row>
    <row r="24" spans="1:13" ht="15.75" x14ac:dyDescent="0.25">
      <c r="A24" s="83" t="s">
        <v>1842</v>
      </c>
      <c r="B24" s="95" t="s">
        <v>2003</v>
      </c>
      <c r="C24" s="84" t="s">
        <v>1968</v>
      </c>
      <c r="D24" s="84" t="s">
        <v>903</v>
      </c>
      <c r="E24" s="84" t="s">
        <v>1149</v>
      </c>
      <c r="F24" s="84" t="s">
        <v>485</v>
      </c>
      <c r="G24" s="84" t="s">
        <v>1972</v>
      </c>
      <c r="H24" s="84" t="s">
        <v>490</v>
      </c>
      <c r="I24" s="84" t="s">
        <v>708</v>
      </c>
      <c r="J24" s="84" t="s">
        <v>980</v>
      </c>
      <c r="K24" s="84" t="s">
        <v>1783</v>
      </c>
      <c r="L24" s="98" t="s">
        <v>1795</v>
      </c>
      <c r="M24" s="98" t="s">
        <v>422</v>
      </c>
    </row>
    <row r="25" spans="1:13" ht="15.75" x14ac:dyDescent="0.25">
      <c r="A25" s="83" t="s">
        <v>1847</v>
      </c>
      <c r="B25" s="95" t="s">
        <v>1929</v>
      </c>
      <c r="C25" s="84" t="s">
        <v>271</v>
      </c>
      <c r="D25" s="84" t="s">
        <v>274</v>
      </c>
      <c r="E25" s="84" t="s">
        <v>522</v>
      </c>
      <c r="F25" s="84" t="s">
        <v>408</v>
      </c>
      <c r="G25" s="84" t="s">
        <v>274</v>
      </c>
      <c r="H25" s="84" t="s">
        <v>563</v>
      </c>
      <c r="I25" s="84" t="s">
        <v>270</v>
      </c>
      <c r="J25" s="84" t="s">
        <v>522</v>
      </c>
      <c r="K25" s="84" t="s">
        <v>563</v>
      </c>
      <c r="L25" s="98" t="s">
        <v>569</v>
      </c>
      <c r="M25" s="98" t="s">
        <v>408</v>
      </c>
    </row>
    <row r="26" spans="1:13" ht="15.75" x14ac:dyDescent="0.25">
      <c r="A26" s="83" t="s">
        <v>1848</v>
      </c>
      <c r="B26" s="95" t="s">
        <v>2004</v>
      </c>
      <c r="C26" s="84" t="s">
        <v>708</v>
      </c>
      <c r="D26" s="84" t="s">
        <v>1144</v>
      </c>
      <c r="E26" s="84" t="s">
        <v>259</v>
      </c>
      <c r="F26" s="84" t="s">
        <v>261</v>
      </c>
      <c r="G26" s="84" t="s">
        <v>1981</v>
      </c>
      <c r="H26" s="84" t="s">
        <v>1907</v>
      </c>
      <c r="I26" s="84" t="s">
        <v>1810</v>
      </c>
      <c r="J26" s="84" t="s">
        <v>374</v>
      </c>
      <c r="K26" s="84" t="s">
        <v>1512</v>
      </c>
      <c r="L26" s="98" t="s">
        <v>504</v>
      </c>
      <c r="M26" s="98" t="s">
        <v>503</v>
      </c>
    </row>
    <row r="27" spans="1:13" ht="15.75" x14ac:dyDescent="0.25">
      <c r="A27" s="83" t="s">
        <v>1852</v>
      </c>
      <c r="B27" s="95" t="s">
        <v>2005</v>
      </c>
      <c r="C27" s="84" t="s">
        <v>263</v>
      </c>
      <c r="D27" s="84" t="s">
        <v>325</v>
      </c>
      <c r="E27" s="84" t="s">
        <v>530</v>
      </c>
      <c r="F27" s="84" t="s">
        <v>258</v>
      </c>
      <c r="G27" s="84" t="s">
        <v>503</v>
      </c>
      <c r="H27" s="84" t="s">
        <v>1975</v>
      </c>
      <c r="I27" s="84" t="s">
        <v>1806</v>
      </c>
      <c r="J27" s="84" t="s">
        <v>1982</v>
      </c>
      <c r="K27" s="84" t="s">
        <v>1861</v>
      </c>
      <c r="L27" s="98" t="s">
        <v>582</v>
      </c>
      <c r="M27" s="98" t="s">
        <v>301</v>
      </c>
    </row>
    <row r="28" spans="1:13" ht="15.75" x14ac:dyDescent="0.25">
      <c r="A28" s="83" t="s">
        <v>1856</v>
      </c>
      <c r="B28" s="95" t="s">
        <v>1006</v>
      </c>
      <c r="C28" s="84" t="s">
        <v>272</v>
      </c>
      <c r="D28" s="84" t="s">
        <v>272</v>
      </c>
      <c r="E28" s="84" t="s">
        <v>271</v>
      </c>
      <c r="F28" s="84" t="s">
        <v>408</v>
      </c>
      <c r="G28" s="84" t="s">
        <v>408</v>
      </c>
      <c r="H28" s="84" t="s">
        <v>569</v>
      </c>
      <c r="I28" s="84" t="s">
        <v>566</v>
      </c>
      <c r="J28" s="84" t="s">
        <v>270</v>
      </c>
      <c r="K28" s="84" t="s">
        <v>269</v>
      </c>
      <c r="L28" s="98" t="s">
        <v>270</v>
      </c>
      <c r="M28" s="98" t="s">
        <v>269</v>
      </c>
    </row>
    <row r="29" spans="1:13" ht="15.75" x14ac:dyDescent="0.25">
      <c r="A29" s="83" t="s">
        <v>1857</v>
      </c>
      <c r="B29" s="95" t="s">
        <v>2006</v>
      </c>
      <c r="C29" s="84" t="s">
        <v>898</v>
      </c>
      <c r="D29" s="84" t="s">
        <v>484</v>
      </c>
      <c r="E29" s="84" t="s">
        <v>1164</v>
      </c>
      <c r="F29" s="84" t="s">
        <v>519</v>
      </c>
      <c r="G29" s="84" t="s">
        <v>417</v>
      </c>
      <c r="H29" s="84" t="s">
        <v>261</v>
      </c>
      <c r="I29" s="84" t="s">
        <v>1512</v>
      </c>
      <c r="J29" s="84" t="s">
        <v>529</v>
      </c>
      <c r="K29" s="84" t="s">
        <v>544</v>
      </c>
      <c r="L29" s="98" t="s">
        <v>1836</v>
      </c>
      <c r="M29" s="98" t="s">
        <v>207</v>
      </c>
    </row>
    <row r="30" spans="1:13" ht="15.75" x14ac:dyDescent="0.25">
      <c r="A30" s="83" t="s">
        <v>1859</v>
      </c>
      <c r="B30" s="95" t="s">
        <v>2007</v>
      </c>
      <c r="C30" s="84" t="s">
        <v>306</v>
      </c>
      <c r="D30" s="84" t="s">
        <v>526</v>
      </c>
      <c r="E30" s="84" t="s">
        <v>261</v>
      </c>
      <c r="F30" s="84" t="s">
        <v>568</v>
      </c>
      <c r="G30" s="84" t="s">
        <v>261</v>
      </c>
      <c r="H30" s="84" t="s">
        <v>1164</v>
      </c>
      <c r="I30" s="84" t="s">
        <v>1655</v>
      </c>
      <c r="J30" s="84" t="s">
        <v>1382</v>
      </c>
      <c r="K30" s="84" t="s">
        <v>911</v>
      </c>
      <c r="L30" s="98" t="s">
        <v>420</v>
      </c>
      <c r="M30" s="98" t="s">
        <v>413</v>
      </c>
    </row>
    <row r="31" spans="1:13" ht="15.75" x14ac:dyDescent="0.25">
      <c r="A31" s="83" t="s">
        <v>1866</v>
      </c>
      <c r="B31" s="95" t="s">
        <v>2008</v>
      </c>
      <c r="C31" s="84" t="s">
        <v>422</v>
      </c>
      <c r="D31" s="84" t="s">
        <v>1116</v>
      </c>
      <c r="E31" s="84" t="s">
        <v>903</v>
      </c>
      <c r="F31" s="84" t="s">
        <v>571</v>
      </c>
      <c r="G31" s="84" t="s">
        <v>1117</v>
      </c>
      <c r="H31" s="84" t="s">
        <v>523</v>
      </c>
      <c r="I31" s="84" t="s">
        <v>261</v>
      </c>
      <c r="J31" s="84" t="s">
        <v>285</v>
      </c>
      <c r="K31" s="84" t="s">
        <v>526</v>
      </c>
      <c r="L31" s="98" t="s">
        <v>488</v>
      </c>
      <c r="M31" s="98" t="s">
        <v>512</v>
      </c>
    </row>
    <row r="32" spans="1:13" ht="15.75" x14ac:dyDescent="0.25">
      <c r="A32" s="83" t="s">
        <v>1867</v>
      </c>
      <c r="B32" s="95" t="s">
        <v>2009</v>
      </c>
      <c r="C32" s="84" t="s">
        <v>408</v>
      </c>
      <c r="D32" s="84" t="s">
        <v>269</v>
      </c>
      <c r="E32" s="84" t="s">
        <v>1237</v>
      </c>
      <c r="F32" s="84" t="s">
        <v>495</v>
      </c>
      <c r="G32" s="84" t="s">
        <v>272</v>
      </c>
      <c r="H32" s="84" t="s">
        <v>272</v>
      </c>
      <c r="I32" s="84" t="s">
        <v>563</v>
      </c>
      <c r="J32" s="84" t="s">
        <v>410</v>
      </c>
      <c r="K32" s="84" t="s">
        <v>563</v>
      </c>
      <c r="L32" s="98" t="s">
        <v>569</v>
      </c>
      <c r="M32" s="98" t="s">
        <v>272</v>
      </c>
    </row>
    <row r="33" spans="1:13" ht="15.75" x14ac:dyDescent="0.25">
      <c r="A33" s="83" t="s">
        <v>1868</v>
      </c>
      <c r="B33" s="95" t="s">
        <v>2010</v>
      </c>
      <c r="C33" s="84" t="s">
        <v>564</v>
      </c>
      <c r="D33" s="84" t="s">
        <v>487</v>
      </c>
      <c r="E33" s="84" t="s">
        <v>518</v>
      </c>
      <c r="F33" s="84" t="s">
        <v>516</v>
      </c>
      <c r="G33" s="84" t="s">
        <v>260</v>
      </c>
      <c r="H33" s="84" t="s">
        <v>1145</v>
      </c>
      <c r="I33" s="84" t="s">
        <v>706</v>
      </c>
      <c r="J33" s="84" t="s">
        <v>978</v>
      </c>
      <c r="K33" s="84" t="s">
        <v>490</v>
      </c>
      <c r="L33" s="98" t="s">
        <v>1968</v>
      </c>
      <c r="M33" s="98" t="s">
        <v>564</v>
      </c>
    </row>
    <row r="34" spans="1:13" ht="15.75" x14ac:dyDescent="0.25">
      <c r="A34" s="83" t="s">
        <v>1873</v>
      </c>
      <c r="B34" s="95" t="s">
        <v>2011</v>
      </c>
      <c r="C34" s="84" t="s">
        <v>1841</v>
      </c>
      <c r="D34" s="84" t="s">
        <v>712</v>
      </c>
      <c r="E34" s="84" t="s">
        <v>1861</v>
      </c>
      <c r="F34" s="84" t="s">
        <v>303</v>
      </c>
      <c r="G34" s="84" t="s">
        <v>246</v>
      </c>
      <c r="H34" s="84" t="s">
        <v>897</v>
      </c>
      <c r="I34" s="84" t="s">
        <v>1899</v>
      </c>
      <c r="J34" s="84" t="s">
        <v>200</v>
      </c>
      <c r="K34" s="84" t="s">
        <v>212</v>
      </c>
      <c r="L34" s="98" t="s">
        <v>1983</v>
      </c>
      <c r="M34" s="98" t="s">
        <v>715</v>
      </c>
    </row>
    <row r="35" spans="1:13" ht="15.75" x14ac:dyDescent="0.25">
      <c r="A35" s="83" t="s">
        <v>1881</v>
      </c>
      <c r="B35" s="95" t="s">
        <v>2012</v>
      </c>
      <c r="C35" s="84" t="s">
        <v>484</v>
      </c>
      <c r="D35" s="84" t="s">
        <v>1137</v>
      </c>
      <c r="E35" s="84" t="s">
        <v>260</v>
      </c>
      <c r="F35" s="84" t="s">
        <v>1120</v>
      </c>
      <c r="G35" s="84" t="s">
        <v>415</v>
      </c>
      <c r="H35" s="84" t="s">
        <v>880</v>
      </c>
      <c r="I35" s="84" t="s">
        <v>1907</v>
      </c>
      <c r="J35" s="84" t="s">
        <v>904</v>
      </c>
      <c r="K35" s="84" t="s">
        <v>524</v>
      </c>
      <c r="L35" s="98" t="s">
        <v>1907</v>
      </c>
      <c r="M35" s="98" t="s">
        <v>1116</v>
      </c>
    </row>
    <row r="36" spans="1:13" ht="15.75" x14ac:dyDescent="0.25">
      <c r="A36" s="83" t="s">
        <v>1883</v>
      </c>
      <c r="B36" s="95" t="s">
        <v>2013</v>
      </c>
      <c r="C36" s="84" t="s">
        <v>1144</v>
      </c>
      <c r="D36" s="84" t="s">
        <v>422</v>
      </c>
      <c r="E36" s="84" t="s">
        <v>417</v>
      </c>
      <c r="F36" s="84" t="s">
        <v>512</v>
      </c>
      <c r="G36" s="84" t="s">
        <v>1907</v>
      </c>
      <c r="H36" s="84" t="s">
        <v>1144</v>
      </c>
      <c r="I36" s="84" t="s">
        <v>352</v>
      </c>
      <c r="J36" s="84" t="s">
        <v>513</v>
      </c>
      <c r="K36" s="84" t="s">
        <v>352</v>
      </c>
      <c r="L36" s="98" t="s">
        <v>504</v>
      </c>
      <c r="M36" s="98" t="s">
        <v>1113</v>
      </c>
    </row>
    <row r="37" spans="1:13" ht="15.75" x14ac:dyDescent="0.25">
      <c r="A37" s="83" t="s">
        <v>1886</v>
      </c>
      <c r="B37" s="95" t="s">
        <v>2014</v>
      </c>
      <c r="C37" s="84" t="s">
        <v>1313</v>
      </c>
      <c r="D37" s="84" t="s">
        <v>1109</v>
      </c>
      <c r="E37" s="84" t="s">
        <v>1110</v>
      </c>
      <c r="F37" s="84" t="s">
        <v>1728</v>
      </c>
      <c r="G37" s="84" t="s">
        <v>1814</v>
      </c>
      <c r="H37" s="84" t="s">
        <v>707</v>
      </c>
      <c r="I37" s="84" t="s">
        <v>1227</v>
      </c>
      <c r="J37" s="84" t="s">
        <v>582</v>
      </c>
      <c r="K37" s="84" t="s">
        <v>1984</v>
      </c>
      <c r="L37" s="98" t="s">
        <v>1985</v>
      </c>
      <c r="M37" s="98" t="s">
        <v>1870</v>
      </c>
    </row>
    <row r="38" spans="1:13" ht="15.75" x14ac:dyDescent="0.25">
      <c r="A38" s="83" t="s">
        <v>1893</v>
      </c>
      <c r="B38" s="95" t="s">
        <v>267</v>
      </c>
      <c r="C38" s="84" t="s">
        <v>810</v>
      </c>
      <c r="D38" s="84" t="s">
        <v>406</v>
      </c>
      <c r="E38" s="84" t="s">
        <v>566</v>
      </c>
      <c r="F38" s="84" t="s">
        <v>566</v>
      </c>
      <c r="G38" s="84" t="s">
        <v>272</v>
      </c>
      <c r="H38" s="84" t="s">
        <v>274</v>
      </c>
      <c r="I38" s="84" t="s">
        <v>421</v>
      </c>
      <c r="J38" s="84" t="s">
        <v>274</v>
      </c>
      <c r="K38" s="84" t="s">
        <v>410</v>
      </c>
      <c r="L38" s="98" t="s">
        <v>495</v>
      </c>
      <c r="M38" s="98" t="s">
        <v>1111</v>
      </c>
    </row>
    <row r="39" spans="1:13" ht="15.75" x14ac:dyDescent="0.25">
      <c r="A39" s="83" t="s">
        <v>1894</v>
      </c>
      <c r="B39" s="95" t="s">
        <v>2015</v>
      </c>
      <c r="C39" s="84" t="s">
        <v>2016</v>
      </c>
      <c r="D39" s="96" t="s">
        <v>2017</v>
      </c>
      <c r="E39" s="96" t="s">
        <v>392</v>
      </c>
      <c r="F39" s="96" t="s">
        <v>393</v>
      </c>
      <c r="G39" s="96" t="s">
        <v>394</v>
      </c>
      <c r="H39" s="96" t="s">
        <v>395</v>
      </c>
      <c r="I39" s="96" t="s">
        <v>396</v>
      </c>
      <c r="J39" s="96" t="s">
        <v>397</v>
      </c>
      <c r="K39" s="96" t="s">
        <v>398</v>
      </c>
      <c r="L39" s="97" t="s">
        <v>399</v>
      </c>
      <c r="M39" s="97" t="s">
        <v>400</v>
      </c>
    </row>
  </sheetData>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40"/>
  <sheetViews>
    <sheetView showGridLines="0" workbookViewId="0">
      <pane ySplit="5" topLeftCell="A6" activePane="bottomLeft" state="frozen"/>
      <selection pane="bottomLeft" activeCell="A40" sqref="A40:XFD40"/>
    </sheetView>
  </sheetViews>
  <sheetFormatPr defaultColWidth="11.42578125" defaultRowHeight="15" x14ac:dyDescent="0.25"/>
  <cols>
    <col min="1" max="1" width="43.140625" customWidth="1"/>
    <col min="2" max="2" width="19.7109375" customWidth="1"/>
    <col min="3" max="13" width="14.85546875" customWidth="1"/>
  </cols>
  <sheetData>
    <row r="1" spans="1:13" ht="20.25" x14ac:dyDescent="0.3">
      <c r="A1" s="17" t="s">
        <v>1964</v>
      </c>
    </row>
    <row r="2" spans="1:13" ht="15.75" x14ac:dyDescent="0.25">
      <c r="A2" s="85" t="s">
        <v>1965</v>
      </c>
      <c r="B2" s="83"/>
      <c r="C2" s="83"/>
      <c r="D2" s="83"/>
      <c r="E2" s="83"/>
      <c r="F2" s="83"/>
      <c r="G2" s="83"/>
      <c r="H2" s="83"/>
      <c r="I2" s="83"/>
      <c r="J2" s="83"/>
      <c r="K2" s="83"/>
    </row>
    <row r="3" spans="1:13" ht="15.75" x14ac:dyDescent="0.25">
      <c r="A3" s="85" t="s">
        <v>1760</v>
      </c>
      <c r="B3" s="83"/>
      <c r="C3" s="83"/>
      <c r="D3" s="83"/>
      <c r="E3" s="83"/>
      <c r="F3" s="83"/>
      <c r="G3" s="83"/>
      <c r="H3" s="83"/>
      <c r="I3" s="83"/>
      <c r="J3" s="83"/>
      <c r="K3" s="83"/>
    </row>
    <row r="4" spans="1:13" ht="15.75" x14ac:dyDescent="0.25">
      <c r="A4" s="83" t="s">
        <v>177</v>
      </c>
      <c r="B4" s="83"/>
      <c r="C4" s="83"/>
      <c r="D4" s="83"/>
      <c r="E4" s="83"/>
      <c r="F4" s="83"/>
      <c r="G4" s="83"/>
      <c r="H4" s="83"/>
      <c r="I4" s="83"/>
      <c r="J4" s="83"/>
      <c r="K4" s="83"/>
    </row>
    <row r="5" spans="1:13" ht="15.75" x14ac:dyDescent="0.25">
      <c r="A5" s="86" t="s">
        <v>1761</v>
      </c>
      <c r="B5" s="87" t="s">
        <v>1961</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3" t="s">
        <v>1762</v>
      </c>
      <c r="B6" s="84" t="s">
        <v>421</v>
      </c>
      <c r="C6" s="84" t="s">
        <v>272</v>
      </c>
      <c r="D6" s="84" t="s">
        <v>269</v>
      </c>
      <c r="E6" s="84" t="s">
        <v>269</v>
      </c>
      <c r="F6" s="84" t="s">
        <v>272</v>
      </c>
      <c r="G6" s="84" t="s">
        <v>272</v>
      </c>
      <c r="H6" s="84" t="s">
        <v>272</v>
      </c>
      <c r="I6" s="84" t="s">
        <v>522</v>
      </c>
      <c r="J6" s="84" t="s">
        <v>270</v>
      </c>
      <c r="K6" s="84" t="s">
        <v>1111</v>
      </c>
      <c r="L6" s="98" t="s">
        <v>1111</v>
      </c>
      <c r="M6" s="98" t="s">
        <v>270</v>
      </c>
    </row>
    <row r="7" spans="1:13" ht="15.75" x14ac:dyDescent="0.25">
      <c r="A7" s="83" t="s">
        <v>1769</v>
      </c>
      <c r="B7" s="84" t="s">
        <v>421</v>
      </c>
      <c r="C7" s="84" t="s">
        <v>272</v>
      </c>
      <c r="D7" s="84" t="s">
        <v>269</v>
      </c>
      <c r="E7" s="84" t="s">
        <v>269</v>
      </c>
      <c r="F7" s="84" t="s">
        <v>271</v>
      </c>
      <c r="G7" s="84" t="s">
        <v>271</v>
      </c>
      <c r="H7" s="84" t="s">
        <v>271</v>
      </c>
      <c r="I7" s="84" t="s">
        <v>408</v>
      </c>
      <c r="J7" s="84" t="s">
        <v>495</v>
      </c>
      <c r="K7" s="84" t="s">
        <v>408</v>
      </c>
      <c r="L7" s="98" t="s">
        <v>408</v>
      </c>
      <c r="M7" s="98" t="s">
        <v>272</v>
      </c>
    </row>
    <row r="8" spans="1:13" ht="15.75" x14ac:dyDescent="0.25">
      <c r="A8" s="83" t="s">
        <v>1776</v>
      </c>
      <c r="B8" s="84" t="s">
        <v>300</v>
      </c>
      <c r="C8" s="84" t="s">
        <v>495</v>
      </c>
      <c r="D8" s="84" t="s">
        <v>270</v>
      </c>
      <c r="E8" s="84" t="s">
        <v>408</v>
      </c>
      <c r="F8" s="84" t="s">
        <v>272</v>
      </c>
      <c r="G8" s="84" t="s">
        <v>272</v>
      </c>
      <c r="H8" s="84" t="s">
        <v>269</v>
      </c>
      <c r="I8" s="84" t="s">
        <v>569</v>
      </c>
      <c r="J8" s="84" t="s">
        <v>569</v>
      </c>
      <c r="K8" s="84" t="s">
        <v>410</v>
      </c>
      <c r="L8" s="98" t="s">
        <v>569</v>
      </c>
      <c r="M8" s="98" t="s">
        <v>1111</v>
      </c>
    </row>
    <row r="9" spans="1:13" ht="15.75" x14ac:dyDescent="0.25">
      <c r="A9" s="83" t="s">
        <v>1782</v>
      </c>
      <c r="B9" s="84" t="s">
        <v>421</v>
      </c>
      <c r="C9" s="84" t="s">
        <v>269</v>
      </c>
      <c r="D9" s="84" t="s">
        <v>271</v>
      </c>
      <c r="E9" s="84" t="s">
        <v>274</v>
      </c>
      <c r="F9" s="84" t="s">
        <v>271</v>
      </c>
      <c r="G9" s="84" t="s">
        <v>274</v>
      </c>
      <c r="H9" s="84" t="s">
        <v>271</v>
      </c>
      <c r="I9" s="84" t="s">
        <v>270</v>
      </c>
      <c r="J9" s="84" t="s">
        <v>495</v>
      </c>
      <c r="K9" s="84" t="s">
        <v>272</v>
      </c>
      <c r="L9" s="98" t="s">
        <v>272</v>
      </c>
      <c r="M9" s="98" t="s">
        <v>272</v>
      </c>
    </row>
    <row r="10" spans="1:13" ht="15.75" x14ac:dyDescent="0.25">
      <c r="A10" s="83" t="s">
        <v>1787</v>
      </c>
      <c r="B10" s="84" t="s">
        <v>421</v>
      </c>
      <c r="C10" s="84" t="s">
        <v>269</v>
      </c>
      <c r="D10" s="84" t="s">
        <v>271</v>
      </c>
      <c r="E10" s="84" t="s">
        <v>271</v>
      </c>
      <c r="F10" s="84" t="s">
        <v>274</v>
      </c>
      <c r="G10" s="84" t="s">
        <v>274</v>
      </c>
      <c r="H10" s="84" t="s">
        <v>274</v>
      </c>
      <c r="I10" s="84" t="s">
        <v>1237</v>
      </c>
      <c r="J10" s="84" t="s">
        <v>272</v>
      </c>
      <c r="K10" s="84" t="s">
        <v>1237</v>
      </c>
      <c r="L10" s="98" t="s">
        <v>1237</v>
      </c>
      <c r="M10" s="98" t="s">
        <v>272</v>
      </c>
    </row>
    <row r="11" spans="1:13" ht="15.75" x14ac:dyDescent="0.25">
      <c r="A11" s="83" t="s">
        <v>1793</v>
      </c>
      <c r="B11" s="84" t="s">
        <v>273</v>
      </c>
      <c r="C11" s="84" t="s">
        <v>271</v>
      </c>
      <c r="D11" s="84" t="s">
        <v>273</v>
      </c>
      <c r="E11" s="84" t="s">
        <v>269</v>
      </c>
      <c r="F11" s="84" t="s">
        <v>271</v>
      </c>
      <c r="G11" s="84" t="s">
        <v>272</v>
      </c>
      <c r="H11" s="84" t="s">
        <v>272</v>
      </c>
      <c r="I11" s="84" t="s">
        <v>270</v>
      </c>
      <c r="J11" s="84" t="s">
        <v>495</v>
      </c>
      <c r="K11" s="84" t="s">
        <v>408</v>
      </c>
      <c r="L11" s="98" t="s">
        <v>270</v>
      </c>
      <c r="M11" s="98" t="s">
        <v>1237</v>
      </c>
    </row>
    <row r="12" spans="1:13" ht="15.75" x14ac:dyDescent="0.25">
      <c r="A12" s="83" t="s">
        <v>1796</v>
      </c>
      <c r="B12" s="84" t="s">
        <v>421</v>
      </c>
      <c r="C12" s="84" t="s">
        <v>271</v>
      </c>
      <c r="D12" s="84" t="s">
        <v>274</v>
      </c>
      <c r="E12" s="84" t="s">
        <v>274</v>
      </c>
      <c r="F12" s="84" t="s">
        <v>274</v>
      </c>
      <c r="G12" s="84" t="s">
        <v>274</v>
      </c>
      <c r="H12" s="84" t="s">
        <v>274</v>
      </c>
      <c r="I12" s="84" t="s">
        <v>408</v>
      </c>
      <c r="J12" s="84" t="s">
        <v>270</v>
      </c>
      <c r="K12" s="84" t="s">
        <v>408</v>
      </c>
      <c r="L12" s="98" t="s">
        <v>408</v>
      </c>
      <c r="M12" s="98" t="s">
        <v>272</v>
      </c>
    </row>
    <row r="13" spans="1:13" ht="15.75" x14ac:dyDescent="0.25">
      <c r="A13" s="83" t="s">
        <v>1798</v>
      </c>
      <c r="B13" s="84" t="s">
        <v>268</v>
      </c>
      <c r="C13" s="84" t="s">
        <v>269</v>
      </c>
      <c r="D13" s="84" t="s">
        <v>269</v>
      </c>
      <c r="E13" s="84" t="s">
        <v>269</v>
      </c>
      <c r="F13" s="84" t="s">
        <v>272</v>
      </c>
      <c r="G13" s="84" t="s">
        <v>269</v>
      </c>
      <c r="H13" s="84" t="s">
        <v>408</v>
      </c>
      <c r="I13" s="84" t="s">
        <v>406</v>
      </c>
      <c r="J13" s="84" t="s">
        <v>713</v>
      </c>
      <c r="K13" s="84" t="s">
        <v>412</v>
      </c>
      <c r="L13" s="98" t="s">
        <v>522</v>
      </c>
      <c r="M13" s="98" t="s">
        <v>270</v>
      </c>
    </row>
    <row r="14" spans="1:13" ht="15.75" x14ac:dyDescent="0.25">
      <c r="A14" s="83" t="s">
        <v>1804</v>
      </c>
      <c r="B14" s="84" t="s">
        <v>421</v>
      </c>
      <c r="C14" s="84" t="s">
        <v>269</v>
      </c>
      <c r="D14" s="84" t="s">
        <v>271</v>
      </c>
      <c r="E14" s="84" t="s">
        <v>271</v>
      </c>
      <c r="F14" s="84" t="s">
        <v>271</v>
      </c>
      <c r="G14" s="84" t="s">
        <v>269</v>
      </c>
      <c r="H14" s="84" t="s">
        <v>271</v>
      </c>
      <c r="I14" s="84" t="s">
        <v>522</v>
      </c>
      <c r="J14" s="84" t="s">
        <v>270</v>
      </c>
      <c r="K14" s="84" t="s">
        <v>495</v>
      </c>
      <c r="L14" s="98" t="s">
        <v>495</v>
      </c>
      <c r="M14" s="98" t="s">
        <v>272</v>
      </c>
    </row>
    <row r="15" spans="1:13" ht="15.75" x14ac:dyDescent="0.25">
      <c r="A15" s="83" t="s">
        <v>1809</v>
      </c>
      <c r="B15" s="84" t="s">
        <v>273</v>
      </c>
      <c r="C15" s="84" t="s">
        <v>271</v>
      </c>
      <c r="D15" s="84" t="s">
        <v>273</v>
      </c>
      <c r="E15" s="84" t="s">
        <v>274</v>
      </c>
      <c r="F15" s="84" t="s">
        <v>274</v>
      </c>
      <c r="G15" s="84" t="s">
        <v>274</v>
      </c>
      <c r="H15" s="84" t="s">
        <v>273</v>
      </c>
      <c r="I15" s="84" t="s">
        <v>272</v>
      </c>
      <c r="J15" s="84" t="s">
        <v>272</v>
      </c>
      <c r="K15" s="84" t="s">
        <v>1237</v>
      </c>
      <c r="L15" s="98" t="s">
        <v>1237</v>
      </c>
      <c r="M15" s="98" t="s">
        <v>271</v>
      </c>
    </row>
    <row r="16" spans="1:13" ht="15.75" x14ac:dyDescent="0.25">
      <c r="A16" s="83" t="s">
        <v>1811</v>
      </c>
      <c r="B16" s="84" t="s">
        <v>273</v>
      </c>
      <c r="C16" s="84" t="s">
        <v>408</v>
      </c>
      <c r="D16" s="84" t="s">
        <v>272</v>
      </c>
      <c r="E16" s="84" t="s">
        <v>408</v>
      </c>
      <c r="F16" s="84" t="s">
        <v>272</v>
      </c>
      <c r="G16" s="84" t="s">
        <v>269</v>
      </c>
      <c r="H16" s="84" t="s">
        <v>408</v>
      </c>
      <c r="I16" s="84" t="s">
        <v>1111</v>
      </c>
      <c r="J16" s="84" t="s">
        <v>566</v>
      </c>
      <c r="K16" s="84" t="s">
        <v>563</v>
      </c>
      <c r="L16" s="98" t="s">
        <v>563</v>
      </c>
      <c r="M16" s="98" t="s">
        <v>1111</v>
      </c>
    </row>
    <row r="17" spans="1:13" ht="15.75" x14ac:dyDescent="0.25">
      <c r="A17" s="83" t="s">
        <v>1812</v>
      </c>
      <c r="B17" s="84" t="s">
        <v>300</v>
      </c>
      <c r="C17" s="84" t="s">
        <v>271</v>
      </c>
      <c r="D17" s="84" t="s">
        <v>269</v>
      </c>
      <c r="E17" s="84" t="s">
        <v>271</v>
      </c>
      <c r="F17" s="84" t="s">
        <v>269</v>
      </c>
      <c r="G17" s="84" t="s">
        <v>269</v>
      </c>
      <c r="H17" s="84" t="s">
        <v>272</v>
      </c>
      <c r="I17" s="84" t="s">
        <v>270</v>
      </c>
      <c r="J17" s="84" t="s">
        <v>410</v>
      </c>
      <c r="K17" s="84" t="s">
        <v>408</v>
      </c>
      <c r="L17" s="98" t="s">
        <v>522</v>
      </c>
      <c r="M17" s="98" t="s">
        <v>1237</v>
      </c>
    </row>
    <row r="18" spans="1:13" ht="15.75" x14ac:dyDescent="0.25">
      <c r="A18" s="83" t="s">
        <v>1815</v>
      </c>
      <c r="B18" s="84" t="s">
        <v>421</v>
      </c>
      <c r="C18" s="84" t="s">
        <v>1237</v>
      </c>
      <c r="D18" s="84" t="s">
        <v>272</v>
      </c>
      <c r="E18" s="84" t="s">
        <v>272</v>
      </c>
      <c r="F18" s="84" t="s">
        <v>272</v>
      </c>
      <c r="G18" s="84" t="s">
        <v>272</v>
      </c>
      <c r="H18" s="84" t="s">
        <v>1237</v>
      </c>
      <c r="I18" s="84" t="s">
        <v>563</v>
      </c>
      <c r="J18" s="84" t="s">
        <v>270</v>
      </c>
      <c r="K18" s="84" t="s">
        <v>1111</v>
      </c>
      <c r="L18" s="98" t="s">
        <v>522</v>
      </c>
      <c r="M18" s="98" t="s">
        <v>522</v>
      </c>
    </row>
    <row r="19" spans="1:13" ht="15.75" x14ac:dyDescent="0.25">
      <c r="A19" s="83" t="s">
        <v>1820</v>
      </c>
      <c r="B19" s="84" t="s">
        <v>273</v>
      </c>
      <c r="C19" s="84" t="s">
        <v>408</v>
      </c>
      <c r="D19" s="84" t="s">
        <v>272</v>
      </c>
      <c r="E19" s="84" t="s">
        <v>1237</v>
      </c>
      <c r="F19" s="84" t="s">
        <v>272</v>
      </c>
      <c r="G19" s="84" t="s">
        <v>408</v>
      </c>
      <c r="H19" s="84" t="s">
        <v>408</v>
      </c>
      <c r="I19" s="84" t="s">
        <v>563</v>
      </c>
      <c r="J19" s="84" t="s">
        <v>1130</v>
      </c>
      <c r="K19" s="84" t="s">
        <v>563</v>
      </c>
      <c r="L19" s="98" t="s">
        <v>1111</v>
      </c>
      <c r="M19" s="98" t="s">
        <v>522</v>
      </c>
    </row>
    <row r="20" spans="1:13" ht="15.75" x14ac:dyDescent="0.25">
      <c r="A20" s="83" t="s">
        <v>1827</v>
      </c>
      <c r="B20" s="84" t="s">
        <v>421</v>
      </c>
      <c r="C20" s="84" t="s">
        <v>271</v>
      </c>
      <c r="D20" s="84" t="s">
        <v>274</v>
      </c>
      <c r="E20" s="84" t="s">
        <v>274</v>
      </c>
      <c r="F20" s="84" t="s">
        <v>271</v>
      </c>
      <c r="G20" s="84" t="s">
        <v>271</v>
      </c>
      <c r="H20" s="84" t="s">
        <v>274</v>
      </c>
      <c r="I20" s="84" t="s">
        <v>495</v>
      </c>
      <c r="J20" s="84" t="s">
        <v>408</v>
      </c>
      <c r="K20" s="84" t="s">
        <v>1237</v>
      </c>
      <c r="L20" s="98" t="s">
        <v>408</v>
      </c>
      <c r="M20" s="98" t="s">
        <v>272</v>
      </c>
    </row>
    <row r="21" spans="1:13" ht="15.75" x14ac:dyDescent="0.25">
      <c r="A21" s="83" t="s">
        <v>1832</v>
      </c>
      <c r="B21" s="84" t="s">
        <v>274</v>
      </c>
      <c r="C21" s="84" t="s">
        <v>1111</v>
      </c>
      <c r="D21" s="84" t="s">
        <v>495</v>
      </c>
      <c r="E21" s="84" t="s">
        <v>1237</v>
      </c>
      <c r="F21" s="84" t="s">
        <v>272</v>
      </c>
      <c r="G21" s="84" t="s">
        <v>408</v>
      </c>
      <c r="H21" s="84" t="s">
        <v>272</v>
      </c>
      <c r="I21" s="84" t="s">
        <v>1111</v>
      </c>
      <c r="J21" s="84" t="s">
        <v>563</v>
      </c>
      <c r="K21" s="84" t="s">
        <v>563</v>
      </c>
      <c r="L21" s="98" t="s">
        <v>410</v>
      </c>
      <c r="M21" s="98" t="s">
        <v>569</v>
      </c>
    </row>
    <row r="22" spans="1:13" ht="15.75" x14ac:dyDescent="0.25">
      <c r="A22" s="83" t="s">
        <v>1835</v>
      </c>
      <c r="B22" s="84" t="s">
        <v>300</v>
      </c>
      <c r="C22" s="84" t="s">
        <v>271</v>
      </c>
      <c r="D22" s="84" t="s">
        <v>269</v>
      </c>
      <c r="E22" s="84" t="s">
        <v>269</v>
      </c>
      <c r="F22" s="84" t="s">
        <v>269</v>
      </c>
      <c r="G22" s="84" t="s">
        <v>269</v>
      </c>
      <c r="H22" s="84" t="s">
        <v>269</v>
      </c>
      <c r="I22" s="84" t="s">
        <v>1130</v>
      </c>
      <c r="J22" s="84" t="s">
        <v>522</v>
      </c>
      <c r="K22" s="84" t="s">
        <v>269</v>
      </c>
      <c r="L22" s="98" t="s">
        <v>272</v>
      </c>
      <c r="M22" s="98" t="s">
        <v>269</v>
      </c>
    </row>
    <row r="23" spans="1:13" ht="15.75" x14ac:dyDescent="0.25">
      <c r="A23" s="83" t="s">
        <v>1838</v>
      </c>
      <c r="B23" s="84" t="s">
        <v>300</v>
      </c>
      <c r="C23" s="84" t="s">
        <v>269</v>
      </c>
      <c r="D23" s="84" t="s">
        <v>272</v>
      </c>
      <c r="E23" s="84" t="s">
        <v>272</v>
      </c>
      <c r="F23" s="84" t="s">
        <v>269</v>
      </c>
      <c r="G23" s="84" t="s">
        <v>272</v>
      </c>
      <c r="H23" s="84" t="s">
        <v>269</v>
      </c>
      <c r="I23" s="84" t="s">
        <v>408</v>
      </c>
      <c r="J23" s="84" t="s">
        <v>408</v>
      </c>
      <c r="K23" s="84" t="s">
        <v>270</v>
      </c>
      <c r="L23" s="98" t="s">
        <v>495</v>
      </c>
      <c r="M23" s="98" t="s">
        <v>408</v>
      </c>
    </row>
    <row r="24" spans="1:13" ht="15.75" x14ac:dyDescent="0.25">
      <c r="A24" s="83" t="s">
        <v>1842</v>
      </c>
      <c r="B24" s="84" t="s">
        <v>421</v>
      </c>
      <c r="C24" s="84" t="s">
        <v>1237</v>
      </c>
      <c r="D24" s="84" t="s">
        <v>272</v>
      </c>
      <c r="E24" s="84" t="s">
        <v>272</v>
      </c>
      <c r="F24" s="84" t="s">
        <v>272</v>
      </c>
      <c r="G24" s="84" t="s">
        <v>272</v>
      </c>
      <c r="H24" s="84" t="s">
        <v>408</v>
      </c>
      <c r="I24" s="84" t="s">
        <v>522</v>
      </c>
      <c r="J24" s="84" t="s">
        <v>1111</v>
      </c>
      <c r="K24" s="84" t="s">
        <v>1111</v>
      </c>
      <c r="L24" s="98" t="s">
        <v>522</v>
      </c>
      <c r="M24" s="98" t="s">
        <v>272</v>
      </c>
    </row>
    <row r="25" spans="1:13" ht="15.75" x14ac:dyDescent="0.25">
      <c r="A25" s="83" t="s">
        <v>1847</v>
      </c>
      <c r="B25" s="84" t="s">
        <v>421</v>
      </c>
      <c r="C25" s="84" t="s">
        <v>273</v>
      </c>
      <c r="D25" s="84" t="s">
        <v>421</v>
      </c>
      <c r="E25" s="84" t="s">
        <v>269</v>
      </c>
      <c r="F25" s="84" t="s">
        <v>271</v>
      </c>
      <c r="G25" s="84" t="s">
        <v>421</v>
      </c>
      <c r="H25" s="84" t="s">
        <v>272</v>
      </c>
      <c r="I25" s="84" t="s">
        <v>271</v>
      </c>
      <c r="J25" s="84" t="s">
        <v>269</v>
      </c>
      <c r="K25" s="84" t="s">
        <v>272</v>
      </c>
      <c r="L25" s="98" t="s">
        <v>272</v>
      </c>
      <c r="M25" s="98" t="s">
        <v>271</v>
      </c>
    </row>
    <row r="26" spans="1:13" ht="15.75" x14ac:dyDescent="0.25">
      <c r="A26" s="83" t="s">
        <v>1848</v>
      </c>
      <c r="B26" s="84" t="s">
        <v>273</v>
      </c>
      <c r="C26" s="84" t="s">
        <v>408</v>
      </c>
      <c r="D26" s="84" t="s">
        <v>272</v>
      </c>
      <c r="E26" s="84" t="s">
        <v>1237</v>
      </c>
      <c r="F26" s="84" t="s">
        <v>272</v>
      </c>
      <c r="G26" s="84" t="s">
        <v>272</v>
      </c>
      <c r="H26" s="84" t="s">
        <v>272</v>
      </c>
      <c r="I26" s="84" t="s">
        <v>563</v>
      </c>
      <c r="J26" s="84" t="s">
        <v>1111</v>
      </c>
      <c r="K26" s="84" t="s">
        <v>1111</v>
      </c>
      <c r="L26" s="98" t="s">
        <v>410</v>
      </c>
      <c r="M26" s="98" t="s">
        <v>1111</v>
      </c>
    </row>
    <row r="27" spans="1:13" ht="15.75" x14ac:dyDescent="0.25">
      <c r="A27" s="83" t="s">
        <v>1852</v>
      </c>
      <c r="B27" s="84" t="s">
        <v>268</v>
      </c>
      <c r="C27" s="84" t="s">
        <v>1237</v>
      </c>
      <c r="D27" s="84" t="s">
        <v>1237</v>
      </c>
      <c r="E27" s="84" t="s">
        <v>272</v>
      </c>
      <c r="F27" s="84" t="s">
        <v>272</v>
      </c>
      <c r="G27" s="84" t="s">
        <v>269</v>
      </c>
      <c r="H27" s="84" t="s">
        <v>1237</v>
      </c>
      <c r="I27" s="84" t="s">
        <v>522</v>
      </c>
      <c r="J27" s="84" t="s">
        <v>270</v>
      </c>
      <c r="K27" s="84" t="s">
        <v>495</v>
      </c>
      <c r="L27" s="98" t="s">
        <v>270</v>
      </c>
      <c r="M27" s="98" t="s">
        <v>408</v>
      </c>
    </row>
    <row r="28" spans="1:13" ht="15.75" x14ac:dyDescent="0.25">
      <c r="A28" s="83" t="s">
        <v>1856</v>
      </c>
      <c r="B28" s="84" t="s">
        <v>268</v>
      </c>
      <c r="C28" s="84" t="s">
        <v>274</v>
      </c>
      <c r="D28" s="84" t="s">
        <v>274</v>
      </c>
      <c r="E28" s="84" t="s">
        <v>273</v>
      </c>
      <c r="F28" s="84" t="s">
        <v>271</v>
      </c>
      <c r="G28" s="84" t="s">
        <v>271</v>
      </c>
      <c r="H28" s="84" t="s">
        <v>1237</v>
      </c>
      <c r="I28" s="84" t="s">
        <v>270</v>
      </c>
      <c r="J28" s="84" t="s">
        <v>269</v>
      </c>
      <c r="K28" s="84" t="s">
        <v>274</v>
      </c>
      <c r="L28" s="98" t="s">
        <v>272</v>
      </c>
      <c r="M28" s="98" t="s">
        <v>274</v>
      </c>
    </row>
    <row r="29" spans="1:13" ht="15.75" x14ac:dyDescent="0.25">
      <c r="A29" s="83" t="s">
        <v>1857</v>
      </c>
      <c r="B29" s="84" t="s">
        <v>273</v>
      </c>
      <c r="C29" s="84" t="s">
        <v>272</v>
      </c>
      <c r="D29" s="84" t="s">
        <v>271</v>
      </c>
      <c r="E29" s="84" t="s">
        <v>271</v>
      </c>
      <c r="F29" s="84" t="s">
        <v>271</v>
      </c>
      <c r="G29" s="84" t="s">
        <v>271</v>
      </c>
      <c r="H29" s="84" t="s">
        <v>269</v>
      </c>
      <c r="I29" s="84" t="s">
        <v>522</v>
      </c>
      <c r="J29" s="84" t="s">
        <v>270</v>
      </c>
      <c r="K29" s="84" t="s">
        <v>1237</v>
      </c>
      <c r="L29" s="98" t="s">
        <v>270</v>
      </c>
      <c r="M29" s="98" t="s">
        <v>1237</v>
      </c>
    </row>
    <row r="30" spans="1:13" ht="15.75" x14ac:dyDescent="0.25">
      <c r="A30" s="83" t="s">
        <v>1859</v>
      </c>
      <c r="B30" s="84" t="s">
        <v>273</v>
      </c>
      <c r="C30" s="84" t="s">
        <v>272</v>
      </c>
      <c r="D30" s="84" t="s">
        <v>271</v>
      </c>
      <c r="E30" s="84" t="s">
        <v>271</v>
      </c>
      <c r="F30" s="84" t="s">
        <v>269</v>
      </c>
      <c r="G30" s="84" t="s">
        <v>271</v>
      </c>
      <c r="H30" s="84" t="s">
        <v>271</v>
      </c>
      <c r="I30" s="84" t="s">
        <v>270</v>
      </c>
      <c r="J30" s="84" t="s">
        <v>522</v>
      </c>
      <c r="K30" s="84" t="s">
        <v>522</v>
      </c>
      <c r="L30" s="98" t="s">
        <v>408</v>
      </c>
      <c r="M30" s="98" t="s">
        <v>272</v>
      </c>
    </row>
    <row r="31" spans="1:13" ht="15.75" x14ac:dyDescent="0.25">
      <c r="A31" s="83" t="s">
        <v>1866</v>
      </c>
      <c r="B31" s="84" t="s">
        <v>300</v>
      </c>
      <c r="C31" s="84" t="s">
        <v>269</v>
      </c>
      <c r="D31" s="84" t="s">
        <v>272</v>
      </c>
      <c r="E31" s="84" t="s">
        <v>269</v>
      </c>
      <c r="F31" s="84" t="s">
        <v>274</v>
      </c>
      <c r="G31" s="84" t="s">
        <v>271</v>
      </c>
      <c r="H31" s="84" t="s">
        <v>271</v>
      </c>
      <c r="I31" s="84" t="s">
        <v>272</v>
      </c>
      <c r="J31" s="84" t="s">
        <v>408</v>
      </c>
      <c r="K31" s="84" t="s">
        <v>1237</v>
      </c>
      <c r="L31" s="98" t="s">
        <v>408</v>
      </c>
      <c r="M31" s="98" t="s">
        <v>1237</v>
      </c>
    </row>
    <row r="32" spans="1:13" ht="15.75" x14ac:dyDescent="0.25">
      <c r="A32" s="83" t="s">
        <v>1867</v>
      </c>
      <c r="B32" s="84" t="s">
        <v>421</v>
      </c>
      <c r="C32" s="84" t="s">
        <v>271</v>
      </c>
      <c r="D32" s="84" t="s">
        <v>274</v>
      </c>
      <c r="E32" s="84" t="s">
        <v>271</v>
      </c>
      <c r="F32" s="84" t="s">
        <v>269</v>
      </c>
      <c r="G32" s="84" t="s">
        <v>274</v>
      </c>
      <c r="H32" s="84" t="s">
        <v>274</v>
      </c>
      <c r="I32" s="84" t="s">
        <v>1237</v>
      </c>
      <c r="J32" s="84" t="s">
        <v>408</v>
      </c>
      <c r="K32" s="84" t="s">
        <v>1237</v>
      </c>
      <c r="L32" s="98" t="s">
        <v>1237</v>
      </c>
      <c r="M32" s="98" t="s">
        <v>274</v>
      </c>
    </row>
    <row r="33" spans="1:13" ht="15.75" x14ac:dyDescent="0.25">
      <c r="A33" s="83" t="s">
        <v>1868</v>
      </c>
      <c r="B33" s="84" t="s">
        <v>421</v>
      </c>
      <c r="C33" s="84" t="s">
        <v>269</v>
      </c>
      <c r="D33" s="84" t="s">
        <v>271</v>
      </c>
      <c r="E33" s="84" t="s">
        <v>271</v>
      </c>
      <c r="F33" s="84" t="s">
        <v>274</v>
      </c>
      <c r="G33" s="84" t="s">
        <v>274</v>
      </c>
      <c r="H33" s="84" t="s">
        <v>274</v>
      </c>
      <c r="I33" s="84" t="s">
        <v>271</v>
      </c>
      <c r="J33" s="84" t="s">
        <v>272</v>
      </c>
      <c r="K33" s="84" t="s">
        <v>272</v>
      </c>
      <c r="L33" s="98" t="s">
        <v>272</v>
      </c>
      <c r="M33" s="98" t="s">
        <v>269</v>
      </c>
    </row>
    <row r="34" spans="1:13" ht="15.75" x14ac:dyDescent="0.25">
      <c r="A34" s="83" t="s">
        <v>1873</v>
      </c>
      <c r="B34" s="84" t="s">
        <v>273</v>
      </c>
      <c r="C34" s="84" t="s">
        <v>408</v>
      </c>
      <c r="D34" s="84" t="s">
        <v>272</v>
      </c>
      <c r="E34" s="84" t="s">
        <v>495</v>
      </c>
      <c r="F34" s="84" t="s">
        <v>408</v>
      </c>
      <c r="G34" s="84" t="s">
        <v>272</v>
      </c>
      <c r="H34" s="84" t="s">
        <v>269</v>
      </c>
      <c r="I34" s="84" t="s">
        <v>1111</v>
      </c>
      <c r="J34" s="84" t="s">
        <v>569</v>
      </c>
      <c r="K34" s="84" t="s">
        <v>495</v>
      </c>
      <c r="L34" s="98" t="s">
        <v>522</v>
      </c>
      <c r="M34" s="98" t="s">
        <v>1111</v>
      </c>
    </row>
    <row r="35" spans="1:13" ht="15.75" x14ac:dyDescent="0.25">
      <c r="A35" s="83" t="s">
        <v>1881</v>
      </c>
      <c r="B35" s="84" t="s">
        <v>274</v>
      </c>
      <c r="C35" s="84" t="s">
        <v>272</v>
      </c>
      <c r="D35" s="84" t="s">
        <v>274</v>
      </c>
      <c r="E35" s="84" t="s">
        <v>271</v>
      </c>
      <c r="F35" s="84" t="s">
        <v>273</v>
      </c>
      <c r="G35" s="84" t="s">
        <v>274</v>
      </c>
      <c r="H35" s="84" t="s">
        <v>272</v>
      </c>
      <c r="I35" s="84" t="s">
        <v>408</v>
      </c>
      <c r="J35" s="84" t="s">
        <v>1237</v>
      </c>
      <c r="K35" s="84" t="s">
        <v>408</v>
      </c>
      <c r="L35" s="98" t="s">
        <v>408</v>
      </c>
      <c r="M35" s="98" t="s">
        <v>408</v>
      </c>
    </row>
    <row r="36" spans="1:13" ht="15.75" x14ac:dyDescent="0.25">
      <c r="A36" s="83" t="s">
        <v>1883</v>
      </c>
      <c r="B36" s="84" t="s">
        <v>273</v>
      </c>
      <c r="C36" s="84" t="s">
        <v>495</v>
      </c>
      <c r="D36" s="84" t="s">
        <v>1237</v>
      </c>
      <c r="E36" s="84" t="s">
        <v>1237</v>
      </c>
      <c r="F36" s="84" t="s">
        <v>495</v>
      </c>
      <c r="G36" s="84" t="s">
        <v>495</v>
      </c>
      <c r="H36" s="84" t="s">
        <v>270</v>
      </c>
      <c r="I36" s="84" t="s">
        <v>406</v>
      </c>
      <c r="J36" s="84" t="s">
        <v>410</v>
      </c>
      <c r="K36" s="84" t="s">
        <v>406</v>
      </c>
      <c r="L36" s="98" t="s">
        <v>1137</v>
      </c>
      <c r="M36" s="98" t="s">
        <v>410</v>
      </c>
    </row>
    <row r="37" spans="1:13" ht="15.75" x14ac:dyDescent="0.25">
      <c r="A37" s="83" t="s">
        <v>1886</v>
      </c>
      <c r="B37" s="84" t="s">
        <v>1963</v>
      </c>
      <c r="C37" s="84" t="s">
        <v>522</v>
      </c>
      <c r="D37" s="84" t="s">
        <v>569</v>
      </c>
      <c r="E37" s="84" t="s">
        <v>563</v>
      </c>
      <c r="F37" s="84" t="s">
        <v>270</v>
      </c>
      <c r="G37" s="84" t="s">
        <v>1237</v>
      </c>
      <c r="H37" s="84" t="s">
        <v>408</v>
      </c>
      <c r="I37" s="84" t="s">
        <v>406</v>
      </c>
      <c r="J37" s="84" t="s">
        <v>566</v>
      </c>
      <c r="K37" s="84" t="s">
        <v>1128</v>
      </c>
      <c r="L37" s="98" t="s">
        <v>566</v>
      </c>
      <c r="M37" s="98" t="s">
        <v>522</v>
      </c>
    </row>
    <row r="38" spans="1:13" ht="15.75" x14ac:dyDescent="0.25">
      <c r="A38" s="83" t="s">
        <v>1893</v>
      </c>
      <c r="B38" s="84" t="s">
        <v>267</v>
      </c>
      <c r="C38" s="84" t="s">
        <v>267</v>
      </c>
      <c r="D38" s="84" t="s">
        <v>267</v>
      </c>
      <c r="E38" s="84" t="s">
        <v>267</v>
      </c>
      <c r="F38" s="84" t="s">
        <v>267</v>
      </c>
      <c r="G38" s="84" t="s">
        <v>267</v>
      </c>
      <c r="H38" s="84" t="s">
        <v>267</v>
      </c>
      <c r="I38" s="84" t="s">
        <v>267</v>
      </c>
      <c r="J38" s="84" t="s">
        <v>267</v>
      </c>
      <c r="K38" s="84" t="s">
        <v>267</v>
      </c>
      <c r="L38" s="98" t="s">
        <v>267</v>
      </c>
      <c r="M38" s="98" t="s">
        <v>267</v>
      </c>
    </row>
    <row r="39" spans="1:13" ht="15.75" x14ac:dyDescent="0.25">
      <c r="A39" s="83" t="s">
        <v>1894</v>
      </c>
      <c r="B39" s="84" t="s">
        <v>421</v>
      </c>
      <c r="C39" s="84" t="s">
        <v>272</v>
      </c>
      <c r="D39" s="84" t="s">
        <v>269</v>
      </c>
      <c r="E39" s="84" t="s">
        <v>269</v>
      </c>
      <c r="F39" s="84" t="s">
        <v>269</v>
      </c>
      <c r="G39" s="84" t="s">
        <v>269</v>
      </c>
      <c r="H39" s="84" t="s">
        <v>269</v>
      </c>
      <c r="I39" s="84" t="s">
        <v>270</v>
      </c>
      <c r="J39" s="84" t="s">
        <v>522</v>
      </c>
      <c r="K39" s="84" t="s">
        <v>270</v>
      </c>
      <c r="L39" s="98" t="s">
        <v>270</v>
      </c>
      <c r="M39" s="98" t="s">
        <v>408</v>
      </c>
    </row>
    <row r="40" spans="1:13" ht="15.75" x14ac:dyDescent="0.25">
      <c r="A40" s="2"/>
      <c r="B40" s="2"/>
      <c r="C40" s="2"/>
      <c r="D40" s="2"/>
      <c r="E40" s="2"/>
      <c r="F40" s="2"/>
      <c r="G40" s="2"/>
      <c r="H40" s="2"/>
      <c r="I40" s="2"/>
      <c r="J40" s="2"/>
      <c r="K40" s="2"/>
    </row>
  </sheetData>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40"/>
  <sheetViews>
    <sheetView showGridLines="0" workbookViewId="0">
      <pane ySplit="5" topLeftCell="A6" activePane="bottomLeft" state="frozen"/>
      <selection pane="bottomLeft" activeCell="G11" sqref="G11"/>
    </sheetView>
  </sheetViews>
  <sheetFormatPr defaultColWidth="11.42578125" defaultRowHeight="15" x14ac:dyDescent="0.25"/>
  <cols>
    <col min="1" max="1" width="38.7109375" customWidth="1"/>
    <col min="2" max="2" width="23.140625" customWidth="1"/>
    <col min="3" max="13" width="12.5703125" customWidth="1"/>
  </cols>
  <sheetData>
    <row r="1" spans="1:13" ht="20.25" x14ac:dyDescent="0.3">
      <c r="A1" s="17" t="s">
        <v>2018</v>
      </c>
      <c r="B1" s="56"/>
      <c r="C1" s="56"/>
      <c r="D1" s="56"/>
      <c r="E1" s="56"/>
      <c r="F1" s="56"/>
      <c r="G1" s="56"/>
      <c r="H1" s="56"/>
      <c r="I1" s="56"/>
      <c r="J1" s="56"/>
      <c r="K1" s="56"/>
      <c r="L1" s="56"/>
      <c r="M1" s="56"/>
    </row>
    <row r="2" spans="1:13" ht="15.75" x14ac:dyDescent="0.25">
      <c r="A2" s="85" t="s">
        <v>2019</v>
      </c>
      <c r="B2" s="84"/>
      <c r="C2" s="84"/>
      <c r="D2" s="84"/>
      <c r="E2" s="84"/>
      <c r="F2" s="84"/>
      <c r="G2" s="84"/>
      <c r="H2" s="84"/>
      <c r="I2" s="84"/>
      <c r="J2" s="84"/>
      <c r="K2" s="84"/>
      <c r="L2" s="56"/>
      <c r="M2" s="56"/>
    </row>
    <row r="3" spans="1:13" ht="15.75" x14ac:dyDescent="0.25">
      <c r="A3" s="85" t="s">
        <v>1760</v>
      </c>
      <c r="B3" s="84"/>
      <c r="C3" s="84"/>
      <c r="D3" s="84"/>
      <c r="E3" s="84"/>
      <c r="F3" s="84"/>
      <c r="G3" s="84"/>
      <c r="H3" s="84"/>
      <c r="I3" s="84"/>
      <c r="J3" s="84"/>
      <c r="K3" s="84"/>
      <c r="L3" s="56"/>
      <c r="M3" s="56"/>
    </row>
    <row r="4" spans="1:13" ht="15.75" x14ac:dyDescent="0.25">
      <c r="A4" s="83" t="s">
        <v>177</v>
      </c>
      <c r="B4" s="84"/>
      <c r="C4" s="84"/>
      <c r="D4" s="84"/>
      <c r="E4" s="84"/>
      <c r="F4" s="84"/>
      <c r="G4" s="84"/>
      <c r="H4" s="84"/>
      <c r="I4" s="84"/>
      <c r="J4" s="84"/>
      <c r="K4" s="84"/>
      <c r="L4" s="56"/>
      <c r="M4" s="56"/>
    </row>
    <row r="5" spans="1:13" ht="15.75" x14ac:dyDescent="0.25">
      <c r="A5" s="86" t="s">
        <v>1761</v>
      </c>
      <c r="B5" s="87" t="s">
        <v>179</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3" t="s">
        <v>1762</v>
      </c>
      <c r="B6" s="95" t="s">
        <v>2054</v>
      </c>
      <c r="C6" s="84" t="s">
        <v>1871</v>
      </c>
      <c r="D6" s="84" t="s">
        <v>1872</v>
      </c>
      <c r="E6" s="84" t="s">
        <v>1799</v>
      </c>
      <c r="F6" s="84" t="s">
        <v>2020</v>
      </c>
      <c r="G6" s="84" t="s">
        <v>210</v>
      </c>
      <c r="H6" s="84" t="s">
        <v>263</v>
      </c>
      <c r="I6" s="84" t="s">
        <v>2021</v>
      </c>
      <c r="J6" s="84" t="s">
        <v>2022</v>
      </c>
      <c r="K6" s="84" t="s">
        <v>1860</v>
      </c>
      <c r="L6" s="98" t="s">
        <v>1860</v>
      </c>
      <c r="M6" s="98" t="s">
        <v>1840</v>
      </c>
    </row>
    <row r="7" spans="1:13" ht="15.75" x14ac:dyDescent="0.25">
      <c r="A7" s="83" t="s">
        <v>1769</v>
      </c>
      <c r="B7" s="95" t="s">
        <v>2055</v>
      </c>
      <c r="C7" s="84" t="s">
        <v>1805</v>
      </c>
      <c r="D7" s="84" t="s">
        <v>690</v>
      </c>
      <c r="E7" s="84" t="s">
        <v>2023</v>
      </c>
      <c r="F7" s="84" t="s">
        <v>1107</v>
      </c>
      <c r="G7" s="84" t="s">
        <v>262</v>
      </c>
      <c r="H7" s="84" t="s">
        <v>1885</v>
      </c>
      <c r="I7" s="84" t="s">
        <v>2024</v>
      </c>
      <c r="J7" s="84" t="s">
        <v>2025</v>
      </c>
      <c r="K7" s="84" t="s">
        <v>693</v>
      </c>
      <c r="L7" s="98" t="s">
        <v>1778</v>
      </c>
      <c r="M7" s="98" t="s">
        <v>213</v>
      </c>
    </row>
    <row r="8" spans="1:13" ht="15.75" x14ac:dyDescent="0.25">
      <c r="A8" s="83" t="s">
        <v>1776</v>
      </c>
      <c r="B8" s="95" t="s">
        <v>2056</v>
      </c>
      <c r="C8" s="84" t="s">
        <v>1417</v>
      </c>
      <c r="D8" s="84" t="s">
        <v>707</v>
      </c>
      <c r="E8" s="84" t="s">
        <v>1814</v>
      </c>
      <c r="F8" s="84" t="s">
        <v>1786</v>
      </c>
      <c r="G8" s="84" t="s">
        <v>707</v>
      </c>
      <c r="H8" s="84" t="s">
        <v>292</v>
      </c>
      <c r="I8" s="84" t="s">
        <v>351</v>
      </c>
      <c r="J8" s="84" t="s">
        <v>1979</v>
      </c>
      <c r="K8" s="84" t="s">
        <v>206</v>
      </c>
      <c r="L8" s="98" t="s">
        <v>306</v>
      </c>
      <c r="M8" s="98" t="s">
        <v>1907</v>
      </c>
    </row>
    <row r="9" spans="1:13" ht="15.75" x14ac:dyDescent="0.25">
      <c r="A9" s="83" t="s">
        <v>1782</v>
      </c>
      <c r="B9" s="95" t="s">
        <v>2057</v>
      </c>
      <c r="C9" s="84" t="s">
        <v>545</v>
      </c>
      <c r="D9" s="84" t="s">
        <v>2028</v>
      </c>
      <c r="E9" s="84" t="s">
        <v>978</v>
      </c>
      <c r="F9" s="84" t="s">
        <v>1144</v>
      </c>
      <c r="G9" s="84" t="s">
        <v>568</v>
      </c>
      <c r="H9" s="84" t="s">
        <v>1249</v>
      </c>
      <c r="I9" s="84" t="s">
        <v>251</v>
      </c>
      <c r="J9" s="84" t="s">
        <v>252</v>
      </c>
      <c r="K9" s="84" t="s">
        <v>252</v>
      </c>
      <c r="L9" s="98" t="s">
        <v>568</v>
      </c>
      <c r="M9" s="98" t="s">
        <v>524</v>
      </c>
    </row>
    <row r="10" spans="1:13" ht="15.75" x14ac:dyDescent="0.25">
      <c r="A10" s="83" t="s">
        <v>1787</v>
      </c>
      <c r="B10" s="95" t="s">
        <v>2058</v>
      </c>
      <c r="C10" s="84" t="s">
        <v>1982</v>
      </c>
      <c r="D10" s="84" t="s">
        <v>2059</v>
      </c>
      <c r="E10" s="84" t="s">
        <v>244</v>
      </c>
      <c r="F10" s="84" t="s">
        <v>314</v>
      </c>
      <c r="G10" s="84" t="s">
        <v>592</v>
      </c>
      <c r="H10" s="84" t="s">
        <v>1737</v>
      </c>
      <c r="I10" s="84" t="s">
        <v>1741</v>
      </c>
      <c r="J10" s="84" t="s">
        <v>1409</v>
      </c>
      <c r="K10" s="84" t="s">
        <v>638</v>
      </c>
      <c r="L10" s="98" t="s">
        <v>1737</v>
      </c>
      <c r="M10" s="98" t="s">
        <v>1739</v>
      </c>
    </row>
    <row r="11" spans="1:13" ht="15.75" x14ac:dyDescent="0.25">
      <c r="A11" s="83" t="s">
        <v>1793</v>
      </c>
      <c r="B11" s="95" t="s">
        <v>2060</v>
      </c>
      <c r="C11" s="84" t="s">
        <v>1165</v>
      </c>
      <c r="D11" s="84" t="s">
        <v>1968</v>
      </c>
      <c r="E11" s="84" t="s">
        <v>1907</v>
      </c>
      <c r="F11" s="84" t="s">
        <v>418</v>
      </c>
      <c r="G11" s="84" t="s">
        <v>1165</v>
      </c>
      <c r="H11" s="84" t="s">
        <v>1116</v>
      </c>
      <c r="I11" s="84" t="s">
        <v>1970</v>
      </c>
      <c r="J11" s="84" t="s">
        <v>1970</v>
      </c>
      <c r="K11" s="84" t="s">
        <v>526</v>
      </c>
      <c r="L11" s="98" t="s">
        <v>1907</v>
      </c>
      <c r="M11" s="98" t="s">
        <v>1164</v>
      </c>
    </row>
    <row r="12" spans="1:13" ht="15.75" x14ac:dyDescent="0.25">
      <c r="A12" s="83" t="s">
        <v>1796</v>
      </c>
      <c r="B12" s="95" t="s">
        <v>2061</v>
      </c>
      <c r="C12" s="84" t="s">
        <v>413</v>
      </c>
      <c r="D12" s="84" t="s">
        <v>899</v>
      </c>
      <c r="E12" s="84" t="s">
        <v>590</v>
      </c>
      <c r="F12" s="84" t="s">
        <v>1813</v>
      </c>
      <c r="G12" s="84" t="s">
        <v>245</v>
      </c>
      <c r="H12" s="84" t="s">
        <v>2026</v>
      </c>
      <c r="I12" s="84" t="s">
        <v>895</v>
      </c>
      <c r="J12" s="84" t="s">
        <v>690</v>
      </c>
      <c r="K12" s="84" t="s">
        <v>529</v>
      </c>
      <c r="L12" s="98" t="s">
        <v>909</v>
      </c>
      <c r="M12" s="98" t="s">
        <v>905</v>
      </c>
    </row>
    <row r="13" spans="1:13" ht="15.75" x14ac:dyDescent="0.25">
      <c r="A13" s="83" t="s">
        <v>1798</v>
      </c>
      <c r="B13" s="95" t="s">
        <v>2062</v>
      </c>
      <c r="C13" s="84" t="s">
        <v>1836</v>
      </c>
      <c r="D13" s="84" t="s">
        <v>1512</v>
      </c>
      <c r="E13" s="84" t="s">
        <v>1777</v>
      </c>
      <c r="F13" s="84" t="s">
        <v>1313</v>
      </c>
      <c r="G13" s="84" t="s">
        <v>1784</v>
      </c>
      <c r="H13" s="84" t="s">
        <v>1434</v>
      </c>
      <c r="I13" s="84" t="s">
        <v>209</v>
      </c>
      <c r="J13" s="84" t="s">
        <v>1780</v>
      </c>
      <c r="K13" s="84" t="s">
        <v>246</v>
      </c>
      <c r="L13" s="98" t="s">
        <v>1869</v>
      </c>
      <c r="M13" s="98" t="s">
        <v>352</v>
      </c>
    </row>
    <row r="14" spans="1:13" ht="15.75" x14ac:dyDescent="0.25">
      <c r="A14" s="83" t="s">
        <v>1804</v>
      </c>
      <c r="B14" s="95" t="s">
        <v>2063</v>
      </c>
      <c r="C14" s="84" t="s">
        <v>1870</v>
      </c>
      <c r="D14" s="84" t="s">
        <v>561</v>
      </c>
      <c r="E14" s="84" t="s">
        <v>530</v>
      </c>
      <c r="F14" s="84" t="s">
        <v>258</v>
      </c>
      <c r="G14" s="84" t="s">
        <v>419</v>
      </c>
      <c r="H14" s="84" t="s">
        <v>1940</v>
      </c>
      <c r="I14" s="84" t="s">
        <v>2027</v>
      </c>
      <c r="J14" s="84" t="s">
        <v>506</v>
      </c>
      <c r="K14" s="84" t="s">
        <v>1778</v>
      </c>
      <c r="L14" s="98" t="s">
        <v>1382</v>
      </c>
      <c r="M14" s="98" t="s">
        <v>1971</v>
      </c>
    </row>
    <row r="15" spans="1:13" ht="15.75" x14ac:dyDescent="0.25">
      <c r="A15" s="83" t="s">
        <v>1809</v>
      </c>
      <c r="B15" s="95" t="s">
        <v>2064</v>
      </c>
      <c r="C15" s="84" t="s">
        <v>422</v>
      </c>
      <c r="D15" s="84" t="s">
        <v>1144</v>
      </c>
      <c r="E15" s="84" t="s">
        <v>1907</v>
      </c>
      <c r="F15" s="84" t="s">
        <v>488</v>
      </c>
      <c r="G15" s="84" t="s">
        <v>1907</v>
      </c>
      <c r="H15" s="84" t="s">
        <v>490</v>
      </c>
      <c r="I15" s="84" t="s">
        <v>298</v>
      </c>
      <c r="J15" s="84" t="s">
        <v>1794</v>
      </c>
      <c r="K15" s="84" t="s">
        <v>520</v>
      </c>
      <c r="L15" s="98" t="s">
        <v>418</v>
      </c>
      <c r="M15" s="98" t="s">
        <v>512</v>
      </c>
    </row>
    <row r="16" spans="1:13" ht="15.75" x14ac:dyDescent="0.25">
      <c r="A16" s="83" t="s">
        <v>1811</v>
      </c>
      <c r="B16" s="95" t="s">
        <v>2065</v>
      </c>
      <c r="C16" s="84" t="s">
        <v>711</v>
      </c>
      <c r="D16" s="84" t="s">
        <v>252</v>
      </c>
      <c r="E16" s="84" t="s">
        <v>420</v>
      </c>
      <c r="F16" s="84" t="s">
        <v>206</v>
      </c>
      <c r="G16" s="84" t="s">
        <v>1967</v>
      </c>
      <c r="H16" s="84" t="s">
        <v>1882</v>
      </c>
      <c r="I16" s="84" t="s">
        <v>1133</v>
      </c>
      <c r="J16" s="84" t="s">
        <v>352</v>
      </c>
      <c r="K16" s="84" t="s">
        <v>528</v>
      </c>
      <c r="L16" s="98" t="s">
        <v>709</v>
      </c>
      <c r="M16" s="98" t="s">
        <v>207</v>
      </c>
    </row>
    <row r="17" spans="1:13" ht="15.75" x14ac:dyDescent="0.25">
      <c r="A17" s="83" t="s">
        <v>1812</v>
      </c>
      <c r="B17" s="95" t="s">
        <v>647</v>
      </c>
      <c r="C17" s="84" t="s">
        <v>1165</v>
      </c>
      <c r="D17" s="84" t="s">
        <v>485</v>
      </c>
      <c r="E17" s="84" t="s">
        <v>978</v>
      </c>
      <c r="F17" s="84" t="s">
        <v>978</v>
      </c>
      <c r="G17" s="84" t="s">
        <v>1137</v>
      </c>
      <c r="H17" s="84" t="s">
        <v>523</v>
      </c>
      <c r="I17" s="84" t="s">
        <v>2028</v>
      </c>
      <c r="J17" s="84" t="s">
        <v>711</v>
      </c>
      <c r="K17" s="84" t="s">
        <v>1165</v>
      </c>
      <c r="L17" s="98" t="s">
        <v>978</v>
      </c>
      <c r="M17" s="98" t="s">
        <v>512</v>
      </c>
    </row>
    <row r="18" spans="1:13" ht="15.75" x14ac:dyDescent="0.25">
      <c r="A18" s="83" t="s">
        <v>1815</v>
      </c>
      <c r="B18" s="95" t="s">
        <v>2066</v>
      </c>
      <c r="C18" s="84" t="s">
        <v>351</v>
      </c>
      <c r="D18" s="84" t="s">
        <v>1104</v>
      </c>
      <c r="E18" s="84" t="s">
        <v>735</v>
      </c>
      <c r="F18" s="84" t="s">
        <v>1901</v>
      </c>
      <c r="G18" s="84" t="s">
        <v>531</v>
      </c>
      <c r="H18" s="84" t="s">
        <v>203</v>
      </c>
      <c r="I18" s="84" t="s">
        <v>1803</v>
      </c>
      <c r="J18" s="84" t="s">
        <v>582</v>
      </c>
      <c r="K18" s="84" t="s">
        <v>263</v>
      </c>
      <c r="L18" s="98" t="s">
        <v>1808</v>
      </c>
      <c r="M18" s="98" t="s">
        <v>911</v>
      </c>
    </row>
    <row r="19" spans="1:13" ht="15.75" x14ac:dyDescent="0.25">
      <c r="A19" s="83" t="s">
        <v>1820</v>
      </c>
      <c r="B19" s="95" t="s">
        <v>2067</v>
      </c>
      <c r="C19" s="84" t="s">
        <v>1770</v>
      </c>
      <c r="D19" s="84" t="s">
        <v>1157</v>
      </c>
      <c r="E19" s="84" t="s">
        <v>2029</v>
      </c>
      <c r="F19" s="84" t="s">
        <v>2030</v>
      </c>
      <c r="G19" s="84" t="s">
        <v>1802</v>
      </c>
      <c r="H19" s="84" t="s">
        <v>2021</v>
      </c>
      <c r="I19" s="84" t="s">
        <v>429</v>
      </c>
      <c r="J19" s="84" t="s">
        <v>1747</v>
      </c>
      <c r="K19" s="84" t="s">
        <v>2031</v>
      </c>
      <c r="L19" s="98" t="s">
        <v>2032</v>
      </c>
      <c r="M19" s="98" t="s">
        <v>2024</v>
      </c>
    </row>
    <row r="20" spans="1:13" ht="15.75" x14ac:dyDescent="0.25">
      <c r="A20" s="83" t="s">
        <v>1827</v>
      </c>
      <c r="B20" s="95" t="s">
        <v>846</v>
      </c>
      <c r="C20" s="84" t="s">
        <v>1745</v>
      </c>
      <c r="D20" s="84" t="s">
        <v>2068</v>
      </c>
      <c r="E20" s="84" t="s">
        <v>2033</v>
      </c>
      <c r="F20" s="84" t="s">
        <v>1730</v>
      </c>
      <c r="G20" s="84" t="s">
        <v>2034</v>
      </c>
      <c r="H20" s="96" t="s">
        <v>2035</v>
      </c>
      <c r="I20" s="84" t="s">
        <v>2069</v>
      </c>
      <c r="J20" s="84" t="s">
        <v>2036</v>
      </c>
      <c r="K20" s="84" t="s">
        <v>2037</v>
      </c>
      <c r="L20" s="98" t="s">
        <v>726</v>
      </c>
      <c r="M20" s="98" t="s">
        <v>1757</v>
      </c>
    </row>
    <row r="21" spans="1:13" ht="15.75" x14ac:dyDescent="0.25">
      <c r="A21" s="83" t="s">
        <v>1832</v>
      </c>
      <c r="B21" s="95" t="s">
        <v>2070</v>
      </c>
      <c r="C21" s="84" t="s">
        <v>2041</v>
      </c>
      <c r="D21" s="84" t="s">
        <v>1974</v>
      </c>
      <c r="E21" s="84" t="s">
        <v>1251</v>
      </c>
      <c r="F21" s="84" t="s">
        <v>2038</v>
      </c>
      <c r="G21" s="84" t="s">
        <v>2039</v>
      </c>
      <c r="H21" s="84" t="s">
        <v>1797</v>
      </c>
      <c r="I21" s="84" t="s">
        <v>250</v>
      </c>
      <c r="J21" s="84" t="s">
        <v>736</v>
      </c>
      <c r="K21" s="84" t="s">
        <v>1522</v>
      </c>
      <c r="L21" s="98" t="s">
        <v>277</v>
      </c>
      <c r="M21" s="98" t="s">
        <v>1382</v>
      </c>
    </row>
    <row r="22" spans="1:13" ht="15.75" x14ac:dyDescent="0.25">
      <c r="A22" s="83" t="s">
        <v>1835</v>
      </c>
      <c r="B22" s="95" t="s">
        <v>659</v>
      </c>
      <c r="C22" s="84" t="s">
        <v>876</v>
      </c>
      <c r="D22" s="84" t="s">
        <v>512</v>
      </c>
      <c r="E22" s="84" t="s">
        <v>708</v>
      </c>
      <c r="F22" s="84" t="s">
        <v>1795</v>
      </c>
      <c r="G22" s="84" t="s">
        <v>298</v>
      </c>
      <c r="H22" s="84" t="s">
        <v>876</v>
      </c>
      <c r="I22" s="84" t="s">
        <v>1971</v>
      </c>
      <c r="J22" s="84" t="s">
        <v>2026</v>
      </c>
      <c r="K22" s="84" t="s">
        <v>527</v>
      </c>
      <c r="L22" s="98" t="s">
        <v>251</v>
      </c>
      <c r="M22" s="98" t="s">
        <v>511</v>
      </c>
    </row>
    <row r="23" spans="1:13" ht="15.75" x14ac:dyDescent="0.25">
      <c r="A23" s="83" t="s">
        <v>1838</v>
      </c>
      <c r="B23" s="95" t="s">
        <v>2071</v>
      </c>
      <c r="C23" s="84" t="s">
        <v>642</v>
      </c>
      <c r="D23" s="84" t="s">
        <v>980</v>
      </c>
      <c r="E23" s="84" t="s">
        <v>206</v>
      </c>
      <c r="F23" s="84" t="s">
        <v>1836</v>
      </c>
      <c r="G23" s="84" t="s">
        <v>981</v>
      </c>
      <c r="H23" s="84" t="s">
        <v>1352</v>
      </c>
      <c r="I23" s="84" t="s">
        <v>1781</v>
      </c>
      <c r="J23" s="84" t="s">
        <v>712</v>
      </c>
      <c r="K23" s="84" t="s">
        <v>252</v>
      </c>
      <c r="L23" s="98" t="s">
        <v>709</v>
      </c>
      <c r="M23" s="98" t="s">
        <v>207</v>
      </c>
    </row>
    <row r="24" spans="1:13" ht="15.75" x14ac:dyDescent="0.25">
      <c r="A24" s="83" t="s">
        <v>1842</v>
      </c>
      <c r="B24" s="95" t="s">
        <v>2063</v>
      </c>
      <c r="C24" s="84" t="s">
        <v>252</v>
      </c>
      <c r="D24" s="84" t="s">
        <v>1783</v>
      </c>
      <c r="E24" s="84" t="s">
        <v>708</v>
      </c>
      <c r="F24" s="84" t="s">
        <v>204</v>
      </c>
      <c r="G24" s="84" t="s">
        <v>252</v>
      </c>
      <c r="H24" s="84" t="s">
        <v>642</v>
      </c>
      <c r="I24" s="84" t="s">
        <v>2040</v>
      </c>
      <c r="J24" s="84" t="s">
        <v>1843</v>
      </c>
      <c r="K24" s="84" t="s">
        <v>1837</v>
      </c>
      <c r="L24" s="98" t="s">
        <v>642</v>
      </c>
      <c r="M24" s="98" t="s">
        <v>1968</v>
      </c>
    </row>
    <row r="25" spans="1:13" ht="15.75" x14ac:dyDescent="0.25">
      <c r="A25" s="83" t="s">
        <v>1847</v>
      </c>
      <c r="B25" s="95" t="s">
        <v>1929</v>
      </c>
      <c r="C25" s="84" t="s">
        <v>410</v>
      </c>
      <c r="D25" s="84" t="s">
        <v>1111</v>
      </c>
      <c r="E25" s="84" t="s">
        <v>411</v>
      </c>
      <c r="F25" s="84" t="s">
        <v>1111</v>
      </c>
      <c r="G25" s="84" t="s">
        <v>270</v>
      </c>
      <c r="H25" s="84" t="s">
        <v>1137</v>
      </c>
      <c r="I25" s="84" t="s">
        <v>412</v>
      </c>
      <c r="J25" s="84" t="s">
        <v>412</v>
      </c>
      <c r="K25" s="84" t="s">
        <v>1130</v>
      </c>
      <c r="L25" s="98" t="s">
        <v>495</v>
      </c>
      <c r="M25" s="98" t="s">
        <v>272</v>
      </c>
    </row>
    <row r="26" spans="1:13" ht="15.75" x14ac:dyDescent="0.25">
      <c r="A26" s="83" t="s">
        <v>1848</v>
      </c>
      <c r="B26" s="95" t="s">
        <v>2072</v>
      </c>
      <c r="C26" s="84" t="s">
        <v>1928</v>
      </c>
      <c r="D26" s="84" t="s">
        <v>1810</v>
      </c>
      <c r="E26" s="84" t="s">
        <v>2041</v>
      </c>
      <c r="F26" s="84" t="s">
        <v>1781</v>
      </c>
      <c r="G26" s="84" t="s">
        <v>325</v>
      </c>
      <c r="H26" s="84" t="s">
        <v>1785</v>
      </c>
      <c r="I26" s="84" t="s">
        <v>235</v>
      </c>
      <c r="J26" s="84" t="s">
        <v>2042</v>
      </c>
      <c r="K26" s="84" t="s">
        <v>1808</v>
      </c>
      <c r="L26" s="98" t="s">
        <v>1729</v>
      </c>
      <c r="M26" s="98" t="s">
        <v>1785</v>
      </c>
    </row>
    <row r="27" spans="1:13" ht="15.75" x14ac:dyDescent="0.25">
      <c r="A27" s="83" t="s">
        <v>1852</v>
      </c>
      <c r="B27" s="95" t="s">
        <v>2073</v>
      </c>
      <c r="C27" s="84" t="s">
        <v>1513</v>
      </c>
      <c r="D27" s="84" t="s">
        <v>2074</v>
      </c>
      <c r="E27" s="84" t="s">
        <v>2043</v>
      </c>
      <c r="F27" s="84" t="s">
        <v>243</v>
      </c>
      <c r="G27" s="84" t="s">
        <v>1802</v>
      </c>
      <c r="H27" s="84" t="s">
        <v>2044</v>
      </c>
      <c r="I27" s="84" t="s">
        <v>1791</v>
      </c>
      <c r="J27" s="84" t="s">
        <v>2045</v>
      </c>
      <c r="K27" s="84" t="s">
        <v>1342</v>
      </c>
      <c r="L27" s="98" t="s">
        <v>2046</v>
      </c>
      <c r="M27" s="98" t="s">
        <v>1888</v>
      </c>
    </row>
    <row r="28" spans="1:13" ht="15.75" x14ac:dyDescent="0.25">
      <c r="A28" s="83" t="s">
        <v>1856</v>
      </c>
      <c r="B28" s="95" t="s">
        <v>1340</v>
      </c>
      <c r="C28" s="84" t="s">
        <v>522</v>
      </c>
      <c r="D28" s="84" t="s">
        <v>410</v>
      </c>
      <c r="E28" s="84" t="s">
        <v>569</v>
      </c>
      <c r="F28" s="84" t="s">
        <v>1111</v>
      </c>
      <c r="G28" s="84" t="s">
        <v>270</v>
      </c>
      <c r="H28" s="84" t="s">
        <v>522</v>
      </c>
      <c r="I28" s="84" t="s">
        <v>1111</v>
      </c>
      <c r="J28" s="84" t="s">
        <v>522</v>
      </c>
      <c r="K28" s="84" t="s">
        <v>408</v>
      </c>
      <c r="L28" s="98" t="s">
        <v>563</v>
      </c>
      <c r="M28" s="98" t="s">
        <v>408</v>
      </c>
    </row>
    <row r="29" spans="1:13" ht="15.75" x14ac:dyDescent="0.25">
      <c r="A29" s="83" t="s">
        <v>1857</v>
      </c>
      <c r="B29" s="95" t="s">
        <v>2075</v>
      </c>
      <c r="C29" s="84" t="s">
        <v>292</v>
      </c>
      <c r="D29" s="84" t="s">
        <v>591</v>
      </c>
      <c r="E29" s="84" t="s">
        <v>1810</v>
      </c>
      <c r="F29" s="84" t="s">
        <v>1966</v>
      </c>
      <c r="G29" s="84" t="s">
        <v>590</v>
      </c>
      <c r="H29" s="84" t="s">
        <v>1928</v>
      </c>
      <c r="I29" s="84" t="s">
        <v>301</v>
      </c>
      <c r="J29" s="84" t="s">
        <v>1313</v>
      </c>
      <c r="K29" s="84" t="s">
        <v>514</v>
      </c>
      <c r="L29" s="98" t="s">
        <v>352</v>
      </c>
      <c r="M29" s="98" t="s">
        <v>1970</v>
      </c>
    </row>
    <row r="30" spans="1:13" ht="15.75" x14ac:dyDescent="0.25">
      <c r="A30" s="83" t="s">
        <v>1859</v>
      </c>
      <c r="B30" s="95" t="s">
        <v>2076</v>
      </c>
      <c r="C30" s="84" t="s">
        <v>690</v>
      </c>
      <c r="D30" s="84" t="s">
        <v>763</v>
      </c>
      <c r="E30" s="84" t="s">
        <v>1975</v>
      </c>
      <c r="F30" s="84" t="s">
        <v>301</v>
      </c>
      <c r="G30" s="84" t="s">
        <v>530</v>
      </c>
      <c r="H30" s="84" t="s">
        <v>1729</v>
      </c>
      <c r="I30" s="84" t="s">
        <v>2047</v>
      </c>
      <c r="J30" s="84" t="s">
        <v>1807</v>
      </c>
      <c r="K30" s="84" t="s">
        <v>263</v>
      </c>
      <c r="L30" s="98" t="s">
        <v>1251</v>
      </c>
      <c r="M30" s="98" t="s">
        <v>203</v>
      </c>
    </row>
    <row r="31" spans="1:13" ht="15.75" x14ac:dyDescent="0.25">
      <c r="A31" s="83" t="s">
        <v>1866</v>
      </c>
      <c r="B31" s="95" t="s">
        <v>2077</v>
      </c>
      <c r="C31" s="84" t="s">
        <v>709</v>
      </c>
      <c r="D31" s="84" t="s">
        <v>207</v>
      </c>
      <c r="E31" s="84" t="s">
        <v>1245</v>
      </c>
      <c r="F31" s="84" t="s">
        <v>1795</v>
      </c>
      <c r="G31" s="84" t="s">
        <v>1794</v>
      </c>
      <c r="H31" s="84" t="s">
        <v>709</v>
      </c>
      <c r="I31" s="84" t="s">
        <v>1784</v>
      </c>
      <c r="J31" s="84" t="s">
        <v>1940</v>
      </c>
      <c r="K31" s="84" t="s">
        <v>1352</v>
      </c>
      <c r="L31" s="98" t="s">
        <v>1352</v>
      </c>
      <c r="M31" s="98" t="s">
        <v>511</v>
      </c>
    </row>
    <row r="32" spans="1:13" ht="15.75" x14ac:dyDescent="0.25">
      <c r="A32" s="83" t="s">
        <v>1867</v>
      </c>
      <c r="B32" s="95" t="s">
        <v>2078</v>
      </c>
      <c r="C32" s="84" t="s">
        <v>408</v>
      </c>
      <c r="D32" s="84" t="s">
        <v>563</v>
      </c>
      <c r="E32" s="84" t="s">
        <v>495</v>
      </c>
      <c r="F32" s="84" t="s">
        <v>569</v>
      </c>
      <c r="G32" s="84" t="s">
        <v>1128</v>
      </c>
      <c r="H32" s="84" t="s">
        <v>410</v>
      </c>
      <c r="I32" s="84" t="s">
        <v>260</v>
      </c>
      <c r="J32" s="84" t="s">
        <v>713</v>
      </c>
      <c r="K32" s="84" t="s">
        <v>408</v>
      </c>
      <c r="L32" s="98" t="s">
        <v>563</v>
      </c>
      <c r="M32" s="98" t="s">
        <v>569</v>
      </c>
    </row>
    <row r="33" spans="1:13" ht="15.75" x14ac:dyDescent="0.25">
      <c r="A33" s="83" t="s">
        <v>1868</v>
      </c>
      <c r="B33" s="95" t="s">
        <v>1936</v>
      </c>
      <c r="C33" s="84" t="s">
        <v>1795</v>
      </c>
      <c r="D33" s="84" t="s">
        <v>877</v>
      </c>
      <c r="E33" s="84" t="s">
        <v>1244</v>
      </c>
      <c r="F33" s="84" t="s">
        <v>1786</v>
      </c>
      <c r="G33" s="84" t="s">
        <v>513</v>
      </c>
      <c r="H33" s="84" t="s">
        <v>899</v>
      </c>
      <c r="I33" s="84" t="s">
        <v>712</v>
      </c>
      <c r="J33" s="84" t="s">
        <v>1729</v>
      </c>
      <c r="K33" s="84" t="s">
        <v>1966</v>
      </c>
      <c r="L33" s="98" t="s">
        <v>897</v>
      </c>
      <c r="M33" s="98" t="s">
        <v>877</v>
      </c>
    </row>
    <row r="34" spans="1:13" ht="15.75" x14ac:dyDescent="0.25">
      <c r="A34" s="83" t="s">
        <v>1873</v>
      </c>
      <c r="B34" s="95" t="s">
        <v>2079</v>
      </c>
      <c r="C34" s="84" t="s">
        <v>557</v>
      </c>
      <c r="D34" s="84" t="s">
        <v>1771</v>
      </c>
      <c r="E34" s="84" t="s">
        <v>816</v>
      </c>
      <c r="F34" s="84" t="s">
        <v>2048</v>
      </c>
      <c r="G34" s="84" t="s">
        <v>774</v>
      </c>
      <c r="H34" s="84" t="s">
        <v>1764</v>
      </c>
      <c r="I34" s="84" t="s">
        <v>578</v>
      </c>
      <c r="J34" s="84" t="s">
        <v>2049</v>
      </c>
      <c r="K34" s="84" t="s">
        <v>428</v>
      </c>
      <c r="L34" s="98" t="s">
        <v>200</v>
      </c>
      <c r="M34" s="98" t="s">
        <v>2050</v>
      </c>
    </row>
    <row r="35" spans="1:13" ht="15.75" x14ac:dyDescent="0.25">
      <c r="A35" s="83" t="s">
        <v>1881</v>
      </c>
      <c r="B35" s="95" t="s">
        <v>2080</v>
      </c>
      <c r="C35" s="84" t="s">
        <v>545</v>
      </c>
      <c r="D35" s="84" t="s">
        <v>903</v>
      </c>
      <c r="E35" s="84" t="s">
        <v>512</v>
      </c>
      <c r="F35" s="84" t="s">
        <v>285</v>
      </c>
      <c r="G35" s="84" t="s">
        <v>1164</v>
      </c>
      <c r="H35" s="84" t="s">
        <v>484</v>
      </c>
      <c r="I35" s="84" t="s">
        <v>1837</v>
      </c>
      <c r="J35" s="84" t="s">
        <v>306</v>
      </c>
      <c r="K35" s="84" t="s">
        <v>261</v>
      </c>
      <c r="L35" s="98" t="s">
        <v>512</v>
      </c>
      <c r="M35" s="98" t="s">
        <v>1144</v>
      </c>
    </row>
    <row r="36" spans="1:13" ht="15.75" x14ac:dyDescent="0.25">
      <c r="A36" s="83" t="s">
        <v>1883</v>
      </c>
      <c r="B36" s="95" t="s">
        <v>2081</v>
      </c>
      <c r="C36" s="84" t="s">
        <v>513</v>
      </c>
      <c r="D36" s="84" t="s">
        <v>646</v>
      </c>
      <c r="E36" s="84" t="s">
        <v>1836</v>
      </c>
      <c r="F36" s="84" t="s">
        <v>1966</v>
      </c>
      <c r="G36" s="84" t="s">
        <v>1786</v>
      </c>
      <c r="H36" s="84" t="s">
        <v>352</v>
      </c>
      <c r="I36" s="84" t="s">
        <v>712</v>
      </c>
      <c r="J36" s="84" t="s">
        <v>1840</v>
      </c>
      <c r="K36" s="84" t="s">
        <v>1909</v>
      </c>
      <c r="L36" s="98" t="s">
        <v>1814</v>
      </c>
      <c r="M36" s="98" t="s">
        <v>707</v>
      </c>
    </row>
    <row r="37" spans="1:13" ht="15.75" x14ac:dyDescent="0.25">
      <c r="A37" s="83" t="s">
        <v>1886</v>
      </c>
      <c r="B37" s="95" t="s">
        <v>2082</v>
      </c>
      <c r="C37" s="84" t="s">
        <v>690</v>
      </c>
      <c r="D37" s="84" t="s">
        <v>203</v>
      </c>
      <c r="E37" s="84" t="s">
        <v>1251</v>
      </c>
      <c r="F37" s="84" t="s">
        <v>2051</v>
      </c>
      <c r="G37" s="84" t="s">
        <v>1797</v>
      </c>
      <c r="H37" s="84" t="s">
        <v>1991</v>
      </c>
      <c r="I37" s="84" t="s">
        <v>1819</v>
      </c>
      <c r="J37" s="84" t="s">
        <v>2052</v>
      </c>
      <c r="K37" s="84" t="s">
        <v>1105</v>
      </c>
      <c r="L37" s="98" t="s">
        <v>1105</v>
      </c>
      <c r="M37" s="98" t="s">
        <v>763</v>
      </c>
    </row>
    <row r="38" spans="1:13" ht="15.75" x14ac:dyDescent="0.25">
      <c r="A38" s="83" t="s">
        <v>1893</v>
      </c>
      <c r="B38" s="95" t="s">
        <v>267</v>
      </c>
      <c r="C38" s="84" t="s">
        <v>1111</v>
      </c>
      <c r="D38" s="84" t="s">
        <v>421</v>
      </c>
      <c r="E38" s="84" t="s">
        <v>268</v>
      </c>
      <c r="F38" s="84" t="s">
        <v>268</v>
      </c>
      <c r="G38" s="84" t="s">
        <v>273</v>
      </c>
      <c r="H38" s="84" t="s">
        <v>421</v>
      </c>
      <c r="I38" s="84" t="s">
        <v>421</v>
      </c>
      <c r="J38" s="84" t="s">
        <v>268</v>
      </c>
      <c r="K38" s="84" t="s">
        <v>268</v>
      </c>
      <c r="L38" s="98" t="s">
        <v>273</v>
      </c>
      <c r="M38" s="98" t="s">
        <v>268</v>
      </c>
    </row>
    <row r="39" spans="1:13" ht="15.75" x14ac:dyDescent="0.25">
      <c r="A39" s="83" t="s">
        <v>1894</v>
      </c>
      <c r="B39" s="95" t="s">
        <v>2083</v>
      </c>
      <c r="C39" s="84" t="s">
        <v>2084</v>
      </c>
      <c r="D39" s="96" t="s">
        <v>2085</v>
      </c>
      <c r="E39" s="96" t="s">
        <v>862</v>
      </c>
      <c r="F39" s="96" t="s">
        <v>863</v>
      </c>
      <c r="G39" s="96" t="s">
        <v>864</v>
      </c>
      <c r="H39" s="96" t="s">
        <v>865</v>
      </c>
      <c r="I39" s="96" t="s">
        <v>866</v>
      </c>
      <c r="J39" s="96" t="s">
        <v>867</v>
      </c>
      <c r="K39" s="96" t="s">
        <v>868</v>
      </c>
      <c r="L39" s="97" t="s">
        <v>869</v>
      </c>
      <c r="M39" s="97" t="s">
        <v>870</v>
      </c>
    </row>
    <row r="40" spans="1:13" ht="45.75" x14ac:dyDescent="0.25">
      <c r="A40" s="2" t="s">
        <v>1894</v>
      </c>
      <c r="B40" s="2" t="s">
        <v>2053</v>
      </c>
      <c r="C40" s="2" t="s">
        <v>825</v>
      </c>
      <c r="D40" s="2" t="s">
        <v>826</v>
      </c>
      <c r="E40" s="2" t="s">
        <v>827</v>
      </c>
      <c r="F40" s="2" t="s">
        <v>828</v>
      </c>
      <c r="G40" s="2" t="s">
        <v>829</v>
      </c>
      <c r="H40" s="2" t="s">
        <v>830</v>
      </c>
      <c r="I40" s="2" t="s">
        <v>831</v>
      </c>
      <c r="J40" s="2" t="s">
        <v>832</v>
      </c>
      <c r="K40" s="2" t="s">
        <v>833</v>
      </c>
    </row>
  </sheetData>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39"/>
  <sheetViews>
    <sheetView showGridLines="0" workbookViewId="0">
      <pane ySplit="5" topLeftCell="A6" activePane="bottomLeft" state="frozen"/>
      <selection pane="bottomLeft" activeCell="A40" sqref="A40:XFD40"/>
    </sheetView>
  </sheetViews>
  <sheetFormatPr defaultColWidth="11.42578125" defaultRowHeight="15" x14ac:dyDescent="0.25"/>
  <cols>
    <col min="1" max="1" width="37.7109375" customWidth="1"/>
    <col min="2" max="2" width="22.7109375" customWidth="1"/>
    <col min="3" max="13" width="11.85546875" customWidth="1"/>
  </cols>
  <sheetData>
    <row r="1" spans="1:13" ht="20.25" x14ac:dyDescent="0.3">
      <c r="A1" s="17" t="s">
        <v>2018</v>
      </c>
    </row>
    <row r="2" spans="1:13" ht="15.75" x14ac:dyDescent="0.25">
      <c r="A2" s="85" t="s">
        <v>2019</v>
      </c>
      <c r="B2" s="83"/>
      <c r="C2" s="83"/>
      <c r="D2" s="83"/>
      <c r="E2" s="83"/>
      <c r="F2" s="83"/>
      <c r="G2" s="83"/>
      <c r="H2" s="83"/>
      <c r="I2" s="83"/>
      <c r="J2" s="83"/>
      <c r="K2" s="83"/>
      <c r="L2" s="83"/>
      <c r="M2" s="83"/>
    </row>
    <row r="3" spans="1:13" ht="15.75" x14ac:dyDescent="0.25">
      <c r="A3" s="85" t="s">
        <v>1760</v>
      </c>
      <c r="B3" s="83"/>
      <c r="C3" s="83"/>
      <c r="D3" s="83"/>
      <c r="E3" s="83"/>
      <c r="F3" s="83"/>
      <c r="G3" s="83"/>
      <c r="H3" s="83"/>
      <c r="I3" s="83"/>
      <c r="J3" s="83"/>
      <c r="K3" s="83"/>
      <c r="L3" s="83"/>
      <c r="M3" s="83"/>
    </row>
    <row r="4" spans="1:13" ht="15.75" x14ac:dyDescent="0.25">
      <c r="A4" s="83" t="s">
        <v>177</v>
      </c>
      <c r="B4" s="83"/>
      <c r="C4" s="83"/>
      <c r="D4" s="83"/>
      <c r="E4" s="83"/>
      <c r="F4" s="83"/>
      <c r="G4" s="83"/>
      <c r="H4" s="83"/>
      <c r="I4" s="83"/>
      <c r="J4" s="83"/>
      <c r="K4" s="83"/>
      <c r="L4" s="83"/>
      <c r="M4" s="83"/>
    </row>
    <row r="5" spans="1:13" ht="15.75" x14ac:dyDescent="0.25">
      <c r="A5" s="86" t="s">
        <v>1761</v>
      </c>
      <c r="B5" s="87" t="s">
        <v>1961</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3" t="s">
        <v>1762</v>
      </c>
      <c r="B6" s="84" t="s">
        <v>300</v>
      </c>
      <c r="C6" s="84" t="s">
        <v>522</v>
      </c>
      <c r="D6" s="84" t="s">
        <v>1111</v>
      </c>
      <c r="E6" s="84" t="s">
        <v>563</v>
      </c>
      <c r="F6" s="84" t="s">
        <v>1130</v>
      </c>
      <c r="G6" s="84" t="s">
        <v>1111</v>
      </c>
      <c r="H6" s="84" t="s">
        <v>522</v>
      </c>
      <c r="I6" s="84" t="s">
        <v>1120</v>
      </c>
      <c r="J6" s="84" t="s">
        <v>410</v>
      </c>
      <c r="K6" s="84" t="s">
        <v>563</v>
      </c>
      <c r="L6" s="84" t="s">
        <v>1111</v>
      </c>
      <c r="M6" s="84" t="s">
        <v>408</v>
      </c>
    </row>
    <row r="7" spans="1:13" ht="15.75" x14ac:dyDescent="0.25">
      <c r="A7" s="83" t="s">
        <v>1769</v>
      </c>
      <c r="B7" s="84" t="s">
        <v>268</v>
      </c>
      <c r="C7" s="84" t="s">
        <v>495</v>
      </c>
      <c r="D7" s="84" t="s">
        <v>495</v>
      </c>
      <c r="E7" s="84" t="s">
        <v>522</v>
      </c>
      <c r="F7" s="84" t="s">
        <v>522</v>
      </c>
      <c r="G7" s="84" t="s">
        <v>1111</v>
      </c>
      <c r="H7" s="84" t="s">
        <v>522</v>
      </c>
      <c r="I7" s="84" t="s">
        <v>406</v>
      </c>
      <c r="J7" s="84" t="s">
        <v>563</v>
      </c>
      <c r="K7" s="84" t="s">
        <v>1111</v>
      </c>
      <c r="L7" s="84" t="s">
        <v>495</v>
      </c>
      <c r="M7" s="84" t="s">
        <v>1237</v>
      </c>
    </row>
    <row r="8" spans="1:13" ht="15.75" x14ac:dyDescent="0.25">
      <c r="A8" s="83" t="s">
        <v>1776</v>
      </c>
      <c r="B8" s="84" t="s">
        <v>1963</v>
      </c>
      <c r="C8" s="84" t="s">
        <v>495</v>
      </c>
      <c r="D8" s="84" t="s">
        <v>1111</v>
      </c>
      <c r="E8" s="84" t="s">
        <v>1111</v>
      </c>
      <c r="F8" s="84" t="s">
        <v>563</v>
      </c>
      <c r="G8" s="84" t="s">
        <v>1111</v>
      </c>
      <c r="H8" s="84" t="s">
        <v>522</v>
      </c>
      <c r="I8" s="84" t="s">
        <v>406</v>
      </c>
      <c r="J8" s="84" t="s">
        <v>406</v>
      </c>
      <c r="K8" s="84" t="s">
        <v>522</v>
      </c>
      <c r="L8" s="84" t="s">
        <v>270</v>
      </c>
      <c r="M8" s="84" t="s">
        <v>1237</v>
      </c>
    </row>
    <row r="9" spans="1:13" ht="15.75" x14ac:dyDescent="0.25">
      <c r="A9" s="83" t="s">
        <v>1782</v>
      </c>
      <c r="B9" s="84" t="s">
        <v>268</v>
      </c>
      <c r="C9" s="84" t="s">
        <v>408</v>
      </c>
      <c r="D9" s="84" t="s">
        <v>408</v>
      </c>
      <c r="E9" s="84" t="s">
        <v>1237</v>
      </c>
      <c r="F9" s="84" t="s">
        <v>495</v>
      </c>
      <c r="G9" s="84" t="s">
        <v>522</v>
      </c>
      <c r="H9" s="84" t="s">
        <v>1111</v>
      </c>
      <c r="I9" s="84" t="s">
        <v>569</v>
      </c>
      <c r="J9" s="84" t="s">
        <v>569</v>
      </c>
      <c r="K9" s="84" t="s">
        <v>569</v>
      </c>
      <c r="L9" s="84" t="s">
        <v>522</v>
      </c>
      <c r="M9" s="84" t="s">
        <v>408</v>
      </c>
    </row>
    <row r="10" spans="1:13" ht="15.75" x14ac:dyDescent="0.25">
      <c r="A10" s="83" t="s">
        <v>1787</v>
      </c>
      <c r="B10" s="84" t="s">
        <v>268</v>
      </c>
      <c r="C10" s="84" t="s">
        <v>272</v>
      </c>
      <c r="D10" s="84" t="s">
        <v>272</v>
      </c>
      <c r="E10" s="84" t="s">
        <v>408</v>
      </c>
      <c r="F10" s="84" t="s">
        <v>1237</v>
      </c>
      <c r="G10" s="84" t="s">
        <v>408</v>
      </c>
      <c r="H10" s="84" t="s">
        <v>1237</v>
      </c>
      <c r="I10" s="84" t="s">
        <v>1111</v>
      </c>
      <c r="J10" s="84" t="s">
        <v>270</v>
      </c>
      <c r="K10" s="84" t="s">
        <v>1237</v>
      </c>
      <c r="L10" s="84" t="s">
        <v>408</v>
      </c>
      <c r="M10" s="84" t="s">
        <v>1237</v>
      </c>
    </row>
    <row r="11" spans="1:13" ht="15.75" x14ac:dyDescent="0.25">
      <c r="A11" s="83" t="s">
        <v>1793</v>
      </c>
      <c r="B11" s="84" t="s">
        <v>1963</v>
      </c>
      <c r="C11" s="84" t="s">
        <v>522</v>
      </c>
      <c r="D11" s="84" t="s">
        <v>569</v>
      </c>
      <c r="E11" s="84" t="s">
        <v>1130</v>
      </c>
      <c r="F11" s="84" t="s">
        <v>406</v>
      </c>
      <c r="G11" s="84" t="s">
        <v>1111</v>
      </c>
      <c r="H11" s="84" t="s">
        <v>569</v>
      </c>
      <c r="I11" s="84" t="s">
        <v>412</v>
      </c>
      <c r="J11" s="84" t="s">
        <v>412</v>
      </c>
      <c r="K11" s="84" t="s">
        <v>410</v>
      </c>
      <c r="L11" s="84" t="s">
        <v>410</v>
      </c>
      <c r="M11" s="84" t="s">
        <v>563</v>
      </c>
    </row>
    <row r="12" spans="1:13" ht="15.75" x14ac:dyDescent="0.25">
      <c r="A12" s="83" t="s">
        <v>1796</v>
      </c>
      <c r="B12" s="84" t="s">
        <v>931</v>
      </c>
      <c r="C12" s="84" t="s">
        <v>408</v>
      </c>
      <c r="D12" s="84" t="s">
        <v>270</v>
      </c>
      <c r="E12" s="84" t="s">
        <v>270</v>
      </c>
      <c r="F12" s="84" t="s">
        <v>522</v>
      </c>
      <c r="G12" s="84" t="s">
        <v>522</v>
      </c>
      <c r="H12" s="84" t="s">
        <v>270</v>
      </c>
      <c r="I12" s="84" t="s">
        <v>406</v>
      </c>
      <c r="J12" s="84" t="s">
        <v>1130</v>
      </c>
      <c r="K12" s="84" t="s">
        <v>270</v>
      </c>
      <c r="L12" s="84" t="s">
        <v>522</v>
      </c>
      <c r="M12" s="84" t="s">
        <v>495</v>
      </c>
    </row>
    <row r="13" spans="1:13" ht="15.75" x14ac:dyDescent="0.25">
      <c r="A13" s="83" t="s">
        <v>1798</v>
      </c>
      <c r="B13" s="84" t="s">
        <v>300</v>
      </c>
      <c r="C13" s="84" t="s">
        <v>270</v>
      </c>
      <c r="D13" s="84" t="s">
        <v>522</v>
      </c>
      <c r="E13" s="84" t="s">
        <v>1130</v>
      </c>
      <c r="F13" s="84" t="s">
        <v>569</v>
      </c>
      <c r="G13" s="84" t="s">
        <v>569</v>
      </c>
      <c r="H13" s="84" t="s">
        <v>410</v>
      </c>
      <c r="I13" s="84" t="s">
        <v>1137</v>
      </c>
      <c r="J13" s="84" t="s">
        <v>713</v>
      </c>
      <c r="K13" s="84" t="s">
        <v>563</v>
      </c>
      <c r="L13" s="84" t="s">
        <v>563</v>
      </c>
      <c r="M13" s="84" t="s">
        <v>270</v>
      </c>
    </row>
    <row r="14" spans="1:13" ht="15.75" x14ac:dyDescent="0.25">
      <c r="A14" s="83" t="s">
        <v>1804</v>
      </c>
      <c r="B14" s="84" t="s">
        <v>268</v>
      </c>
      <c r="C14" s="84" t="s">
        <v>1130</v>
      </c>
      <c r="D14" s="84" t="s">
        <v>1130</v>
      </c>
      <c r="E14" s="84" t="s">
        <v>566</v>
      </c>
      <c r="F14" s="84" t="s">
        <v>410</v>
      </c>
      <c r="G14" s="84" t="s">
        <v>410</v>
      </c>
      <c r="H14" s="84" t="s">
        <v>1130</v>
      </c>
      <c r="I14" s="84" t="s">
        <v>571</v>
      </c>
      <c r="J14" s="84" t="s">
        <v>1128</v>
      </c>
      <c r="K14" s="84" t="s">
        <v>566</v>
      </c>
      <c r="L14" s="84" t="s">
        <v>410</v>
      </c>
      <c r="M14" s="84" t="s">
        <v>569</v>
      </c>
    </row>
    <row r="15" spans="1:13" ht="15.75" x14ac:dyDescent="0.25">
      <c r="A15" s="83" t="s">
        <v>1809</v>
      </c>
      <c r="B15" s="84" t="s">
        <v>931</v>
      </c>
      <c r="C15" s="84" t="s">
        <v>272</v>
      </c>
      <c r="D15" s="84" t="s">
        <v>408</v>
      </c>
      <c r="E15" s="84" t="s">
        <v>1237</v>
      </c>
      <c r="F15" s="84" t="s">
        <v>408</v>
      </c>
      <c r="G15" s="84" t="s">
        <v>1237</v>
      </c>
      <c r="H15" s="84" t="s">
        <v>1237</v>
      </c>
      <c r="I15" s="84" t="s">
        <v>522</v>
      </c>
      <c r="J15" s="84" t="s">
        <v>495</v>
      </c>
      <c r="K15" s="84" t="s">
        <v>495</v>
      </c>
      <c r="L15" s="84" t="s">
        <v>408</v>
      </c>
      <c r="M15" s="84" t="s">
        <v>1237</v>
      </c>
    </row>
    <row r="16" spans="1:13" ht="15.75" x14ac:dyDescent="0.25">
      <c r="A16" s="83" t="s">
        <v>1811</v>
      </c>
      <c r="B16" s="84" t="s">
        <v>1963</v>
      </c>
      <c r="C16" s="84" t="s">
        <v>408</v>
      </c>
      <c r="D16" s="84" t="s">
        <v>522</v>
      </c>
      <c r="E16" s="84" t="s">
        <v>1111</v>
      </c>
      <c r="F16" s="84" t="s">
        <v>1111</v>
      </c>
      <c r="G16" s="84" t="s">
        <v>1111</v>
      </c>
      <c r="H16" s="84" t="s">
        <v>522</v>
      </c>
      <c r="I16" s="84" t="s">
        <v>411</v>
      </c>
      <c r="J16" s="84" t="s">
        <v>569</v>
      </c>
      <c r="K16" s="84" t="s">
        <v>1111</v>
      </c>
      <c r="L16" s="84" t="s">
        <v>1111</v>
      </c>
      <c r="M16" s="84" t="s">
        <v>522</v>
      </c>
    </row>
    <row r="17" spans="1:13" ht="15.75" x14ac:dyDescent="0.25">
      <c r="A17" s="83" t="s">
        <v>1812</v>
      </c>
      <c r="B17" s="84" t="s">
        <v>268</v>
      </c>
      <c r="C17" s="84" t="s">
        <v>272</v>
      </c>
      <c r="D17" s="84" t="s">
        <v>272</v>
      </c>
      <c r="E17" s="84" t="s">
        <v>1237</v>
      </c>
      <c r="F17" s="84" t="s">
        <v>1237</v>
      </c>
      <c r="G17" s="84" t="s">
        <v>274</v>
      </c>
      <c r="H17" s="84" t="s">
        <v>269</v>
      </c>
      <c r="I17" s="84" t="s">
        <v>408</v>
      </c>
      <c r="J17" s="84" t="s">
        <v>270</v>
      </c>
      <c r="K17" s="84" t="s">
        <v>272</v>
      </c>
      <c r="L17" s="84" t="s">
        <v>1237</v>
      </c>
      <c r="M17" s="84" t="s">
        <v>495</v>
      </c>
    </row>
    <row r="18" spans="1:13" ht="15.75" x14ac:dyDescent="0.25">
      <c r="A18" s="83" t="s">
        <v>1815</v>
      </c>
      <c r="B18" s="84" t="s">
        <v>300</v>
      </c>
      <c r="C18" s="84" t="s">
        <v>1111</v>
      </c>
      <c r="D18" s="84" t="s">
        <v>563</v>
      </c>
      <c r="E18" s="84" t="s">
        <v>410</v>
      </c>
      <c r="F18" s="84" t="s">
        <v>410</v>
      </c>
      <c r="G18" s="84" t="s">
        <v>1130</v>
      </c>
      <c r="H18" s="84" t="s">
        <v>1130</v>
      </c>
      <c r="I18" s="84" t="s">
        <v>412</v>
      </c>
      <c r="J18" s="84" t="s">
        <v>1120</v>
      </c>
      <c r="K18" s="84" t="s">
        <v>410</v>
      </c>
      <c r="L18" s="84" t="s">
        <v>1130</v>
      </c>
      <c r="M18" s="84" t="s">
        <v>563</v>
      </c>
    </row>
    <row r="19" spans="1:13" ht="15.75" x14ac:dyDescent="0.25">
      <c r="A19" s="83" t="s">
        <v>1820</v>
      </c>
      <c r="B19" s="84" t="s">
        <v>931</v>
      </c>
      <c r="C19" s="84" t="s">
        <v>270</v>
      </c>
      <c r="D19" s="84" t="s">
        <v>1111</v>
      </c>
      <c r="E19" s="84" t="s">
        <v>563</v>
      </c>
      <c r="F19" s="84" t="s">
        <v>569</v>
      </c>
      <c r="G19" s="84" t="s">
        <v>569</v>
      </c>
      <c r="H19" s="84" t="s">
        <v>563</v>
      </c>
      <c r="I19" s="84" t="s">
        <v>713</v>
      </c>
      <c r="J19" s="84" t="s">
        <v>411</v>
      </c>
      <c r="K19" s="84" t="s">
        <v>1130</v>
      </c>
      <c r="L19" s="84" t="s">
        <v>569</v>
      </c>
      <c r="M19" s="84" t="s">
        <v>1111</v>
      </c>
    </row>
    <row r="20" spans="1:13" ht="15.75" x14ac:dyDescent="0.25">
      <c r="A20" s="83" t="s">
        <v>1827</v>
      </c>
      <c r="B20" s="84" t="s">
        <v>300</v>
      </c>
      <c r="C20" s="84" t="s">
        <v>495</v>
      </c>
      <c r="D20" s="84" t="s">
        <v>270</v>
      </c>
      <c r="E20" s="84" t="s">
        <v>1111</v>
      </c>
      <c r="F20" s="84" t="s">
        <v>1111</v>
      </c>
      <c r="G20" s="84" t="s">
        <v>522</v>
      </c>
      <c r="H20" s="84" t="s">
        <v>522</v>
      </c>
      <c r="I20" s="84" t="s">
        <v>1120</v>
      </c>
      <c r="J20" s="84" t="s">
        <v>411</v>
      </c>
      <c r="K20" s="84" t="s">
        <v>410</v>
      </c>
      <c r="L20" s="84" t="s">
        <v>563</v>
      </c>
      <c r="M20" s="84" t="s">
        <v>563</v>
      </c>
    </row>
    <row r="21" spans="1:13" ht="15.75" x14ac:dyDescent="0.25">
      <c r="A21" s="83" t="s">
        <v>1832</v>
      </c>
      <c r="B21" s="84" t="s">
        <v>268</v>
      </c>
      <c r="C21" s="84" t="s">
        <v>495</v>
      </c>
      <c r="D21" s="84" t="s">
        <v>495</v>
      </c>
      <c r="E21" s="84" t="s">
        <v>270</v>
      </c>
      <c r="F21" s="84" t="s">
        <v>522</v>
      </c>
      <c r="G21" s="84" t="s">
        <v>1111</v>
      </c>
      <c r="H21" s="84" t="s">
        <v>522</v>
      </c>
      <c r="I21" s="84" t="s">
        <v>410</v>
      </c>
      <c r="J21" s="84" t="s">
        <v>410</v>
      </c>
      <c r="K21" s="84" t="s">
        <v>1111</v>
      </c>
      <c r="L21" s="84" t="s">
        <v>270</v>
      </c>
      <c r="M21" s="84" t="s">
        <v>408</v>
      </c>
    </row>
    <row r="22" spans="1:13" ht="15.75" x14ac:dyDescent="0.25">
      <c r="A22" s="83" t="s">
        <v>1835</v>
      </c>
      <c r="B22" s="84" t="s">
        <v>421</v>
      </c>
      <c r="C22" s="84" t="s">
        <v>522</v>
      </c>
      <c r="D22" s="84" t="s">
        <v>270</v>
      </c>
      <c r="E22" s="84" t="s">
        <v>563</v>
      </c>
      <c r="F22" s="84" t="s">
        <v>563</v>
      </c>
      <c r="G22" s="84" t="s">
        <v>1130</v>
      </c>
      <c r="H22" s="84" t="s">
        <v>522</v>
      </c>
      <c r="I22" s="84" t="s">
        <v>713</v>
      </c>
      <c r="J22" s="84" t="s">
        <v>411</v>
      </c>
      <c r="K22" s="84" t="s">
        <v>1130</v>
      </c>
      <c r="L22" s="84" t="s">
        <v>410</v>
      </c>
      <c r="M22" s="84" t="s">
        <v>563</v>
      </c>
    </row>
    <row r="23" spans="1:13" ht="15.75" x14ac:dyDescent="0.25">
      <c r="A23" s="83" t="s">
        <v>1838</v>
      </c>
      <c r="B23" s="84" t="s">
        <v>300</v>
      </c>
      <c r="C23" s="84" t="s">
        <v>522</v>
      </c>
      <c r="D23" s="84" t="s">
        <v>1111</v>
      </c>
      <c r="E23" s="84" t="s">
        <v>569</v>
      </c>
      <c r="F23" s="84" t="s">
        <v>410</v>
      </c>
      <c r="G23" s="84" t="s">
        <v>1130</v>
      </c>
      <c r="H23" s="84" t="s">
        <v>1130</v>
      </c>
      <c r="I23" s="84" t="s">
        <v>415</v>
      </c>
      <c r="J23" s="84" t="s">
        <v>1137</v>
      </c>
      <c r="K23" s="84" t="s">
        <v>569</v>
      </c>
      <c r="L23" s="84" t="s">
        <v>569</v>
      </c>
      <c r="M23" s="84" t="s">
        <v>563</v>
      </c>
    </row>
    <row r="24" spans="1:13" ht="15.75" x14ac:dyDescent="0.25">
      <c r="A24" s="83" t="s">
        <v>1842</v>
      </c>
      <c r="B24" s="84" t="s">
        <v>421</v>
      </c>
      <c r="C24" s="84" t="s">
        <v>563</v>
      </c>
      <c r="D24" s="84" t="s">
        <v>1111</v>
      </c>
      <c r="E24" s="84" t="s">
        <v>522</v>
      </c>
      <c r="F24" s="84" t="s">
        <v>270</v>
      </c>
      <c r="G24" s="84" t="s">
        <v>563</v>
      </c>
      <c r="H24" s="84" t="s">
        <v>522</v>
      </c>
      <c r="I24" s="84" t="s">
        <v>1128</v>
      </c>
      <c r="J24" s="84" t="s">
        <v>406</v>
      </c>
      <c r="K24" s="84" t="s">
        <v>563</v>
      </c>
      <c r="L24" s="84" t="s">
        <v>522</v>
      </c>
      <c r="M24" s="84" t="s">
        <v>408</v>
      </c>
    </row>
    <row r="25" spans="1:13" ht="15.75" x14ac:dyDescent="0.25">
      <c r="A25" s="83" t="s">
        <v>1847</v>
      </c>
      <c r="B25" s="84" t="s">
        <v>273</v>
      </c>
      <c r="C25" s="84" t="s">
        <v>1237</v>
      </c>
      <c r="D25" s="84" t="s">
        <v>269</v>
      </c>
      <c r="E25" s="84" t="s">
        <v>495</v>
      </c>
      <c r="F25" s="84" t="s">
        <v>269</v>
      </c>
      <c r="G25" s="84" t="s">
        <v>271</v>
      </c>
      <c r="H25" s="84" t="s">
        <v>522</v>
      </c>
      <c r="I25" s="84" t="s">
        <v>270</v>
      </c>
      <c r="J25" s="84" t="s">
        <v>270</v>
      </c>
      <c r="K25" s="84" t="s">
        <v>1237</v>
      </c>
      <c r="L25" s="84" t="s">
        <v>271</v>
      </c>
      <c r="M25" s="84" t="s">
        <v>274</v>
      </c>
    </row>
    <row r="26" spans="1:13" ht="15.75" x14ac:dyDescent="0.25">
      <c r="A26" s="83" t="s">
        <v>1848</v>
      </c>
      <c r="B26" s="84" t="s">
        <v>268</v>
      </c>
      <c r="C26" s="84" t="s">
        <v>563</v>
      </c>
      <c r="D26" s="84" t="s">
        <v>563</v>
      </c>
      <c r="E26" s="84" t="s">
        <v>1130</v>
      </c>
      <c r="F26" s="84" t="s">
        <v>410</v>
      </c>
      <c r="G26" s="84" t="s">
        <v>406</v>
      </c>
      <c r="H26" s="84" t="s">
        <v>563</v>
      </c>
      <c r="I26" s="84" t="s">
        <v>412</v>
      </c>
      <c r="J26" s="84" t="s">
        <v>1137</v>
      </c>
      <c r="K26" s="84" t="s">
        <v>566</v>
      </c>
      <c r="L26" s="84" t="s">
        <v>1130</v>
      </c>
      <c r="M26" s="84" t="s">
        <v>563</v>
      </c>
    </row>
    <row r="27" spans="1:13" ht="15.75" x14ac:dyDescent="0.25">
      <c r="A27" s="83" t="s">
        <v>1852</v>
      </c>
      <c r="B27" s="84" t="s">
        <v>300</v>
      </c>
      <c r="C27" s="84" t="s">
        <v>569</v>
      </c>
      <c r="D27" s="84" t="s">
        <v>1130</v>
      </c>
      <c r="E27" s="84" t="s">
        <v>406</v>
      </c>
      <c r="F27" s="84" t="s">
        <v>406</v>
      </c>
      <c r="G27" s="84" t="s">
        <v>410</v>
      </c>
      <c r="H27" s="84" t="s">
        <v>1130</v>
      </c>
      <c r="I27" s="84" t="s">
        <v>415</v>
      </c>
      <c r="J27" s="84" t="s">
        <v>409</v>
      </c>
      <c r="K27" s="84" t="s">
        <v>406</v>
      </c>
      <c r="L27" s="84" t="s">
        <v>410</v>
      </c>
      <c r="M27" s="84" t="s">
        <v>569</v>
      </c>
    </row>
    <row r="28" spans="1:13" ht="15.75" x14ac:dyDescent="0.25">
      <c r="A28" s="83" t="s">
        <v>1856</v>
      </c>
      <c r="B28" s="84" t="s">
        <v>1963</v>
      </c>
      <c r="C28" s="84" t="s">
        <v>272</v>
      </c>
      <c r="D28" s="84" t="s">
        <v>495</v>
      </c>
      <c r="E28" s="84" t="s">
        <v>408</v>
      </c>
      <c r="F28" s="84" t="s">
        <v>272</v>
      </c>
      <c r="G28" s="84" t="s">
        <v>269</v>
      </c>
      <c r="H28" s="84" t="s">
        <v>272</v>
      </c>
      <c r="I28" s="84" t="s">
        <v>272</v>
      </c>
      <c r="J28" s="84" t="s">
        <v>272</v>
      </c>
      <c r="K28" s="84" t="s">
        <v>271</v>
      </c>
      <c r="L28" s="84" t="s">
        <v>1237</v>
      </c>
      <c r="M28" s="84" t="s">
        <v>271</v>
      </c>
    </row>
    <row r="29" spans="1:13" ht="15.75" x14ac:dyDescent="0.25">
      <c r="A29" s="83" t="s">
        <v>1857</v>
      </c>
      <c r="B29" s="84" t="s">
        <v>1963</v>
      </c>
      <c r="C29" s="84" t="s">
        <v>408</v>
      </c>
      <c r="D29" s="84" t="s">
        <v>522</v>
      </c>
      <c r="E29" s="84" t="s">
        <v>1111</v>
      </c>
      <c r="F29" s="84" t="s">
        <v>495</v>
      </c>
      <c r="G29" s="84" t="s">
        <v>270</v>
      </c>
      <c r="H29" s="84" t="s">
        <v>522</v>
      </c>
      <c r="I29" s="84" t="s">
        <v>406</v>
      </c>
      <c r="J29" s="84" t="s">
        <v>563</v>
      </c>
      <c r="K29" s="84" t="s">
        <v>522</v>
      </c>
      <c r="L29" s="84" t="s">
        <v>270</v>
      </c>
      <c r="M29" s="84" t="s">
        <v>408</v>
      </c>
    </row>
    <row r="30" spans="1:13" ht="15.75" x14ac:dyDescent="0.25">
      <c r="A30" s="83" t="s">
        <v>1859</v>
      </c>
      <c r="B30" s="84" t="s">
        <v>421</v>
      </c>
      <c r="C30" s="84" t="s">
        <v>1111</v>
      </c>
      <c r="D30" s="84" t="s">
        <v>522</v>
      </c>
      <c r="E30" s="84" t="s">
        <v>1111</v>
      </c>
      <c r="F30" s="84" t="s">
        <v>569</v>
      </c>
      <c r="G30" s="84" t="s">
        <v>1111</v>
      </c>
      <c r="H30" s="84" t="s">
        <v>1111</v>
      </c>
      <c r="I30" s="84" t="s">
        <v>1137</v>
      </c>
      <c r="J30" s="84" t="s">
        <v>411</v>
      </c>
      <c r="K30" s="84" t="s">
        <v>569</v>
      </c>
      <c r="L30" s="84" t="s">
        <v>569</v>
      </c>
      <c r="M30" s="84" t="s">
        <v>569</v>
      </c>
    </row>
    <row r="31" spans="1:13" ht="15.75" x14ac:dyDescent="0.25">
      <c r="A31" s="83" t="s">
        <v>1866</v>
      </c>
      <c r="B31" s="84" t="s">
        <v>421</v>
      </c>
      <c r="C31" s="84" t="s">
        <v>270</v>
      </c>
      <c r="D31" s="84" t="s">
        <v>495</v>
      </c>
      <c r="E31" s="84" t="s">
        <v>1111</v>
      </c>
      <c r="F31" s="84" t="s">
        <v>495</v>
      </c>
      <c r="G31" s="84" t="s">
        <v>408</v>
      </c>
      <c r="H31" s="84" t="s">
        <v>270</v>
      </c>
      <c r="I31" s="84" t="s">
        <v>406</v>
      </c>
      <c r="J31" s="84" t="s">
        <v>410</v>
      </c>
      <c r="K31" s="84" t="s">
        <v>1111</v>
      </c>
      <c r="L31" s="84" t="s">
        <v>1111</v>
      </c>
      <c r="M31" s="84" t="s">
        <v>495</v>
      </c>
    </row>
    <row r="32" spans="1:13" ht="15.75" x14ac:dyDescent="0.25">
      <c r="A32" s="83" t="s">
        <v>1867</v>
      </c>
      <c r="B32" s="84" t="s">
        <v>1963</v>
      </c>
      <c r="C32" s="84" t="s">
        <v>271</v>
      </c>
      <c r="D32" s="84" t="s">
        <v>1237</v>
      </c>
      <c r="E32" s="84" t="s">
        <v>269</v>
      </c>
      <c r="F32" s="84" t="s">
        <v>1237</v>
      </c>
      <c r="G32" s="84" t="s">
        <v>1111</v>
      </c>
      <c r="H32" s="84" t="s">
        <v>495</v>
      </c>
      <c r="I32" s="84" t="s">
        <v>410</v>
      </c>
      <c r="J32" s="84" t="s">
        <v>522</v>
      </c>
      <c r="K32" s="84" t="s">
        <v>271</v>
      </c>
      <c r="L32" s="84" t="s">
        <v>272</v>
      </c>
      <c r="M32" s="84" t="s">
        <v>1237</v>
      </c>
    </row>
    <row r="33" spans="1:13" ht="15.75" x14ac:dyDescent="0.25">
      <c r="A33" s="83" t="s">
        <v>1868</v>
      </c>
      <c r="B33" s="84" t="s">
        <v>1963</v>
      </c>
      <c r="C33" s="84" t="s">
        <v>495</v>
      </c>
      <c r="D33" s="84" t="s">
        <v>1111</v>
      </c>
      <c r="E33" s="84" t="s">
        <v>569</v>
      </c>
      <c r="F33" s="84" t="s">
        <v>563</v>
      </c>
      <c r="G33" s="84" t="s">
        <v>1111</v>
      </c>
      <c r="H33" s="84" t="s">
        <v>569</v>
      </c>
      <c r="I33" s="84" t="s">
        <v>411</v>
      </c>
      <c r="J33" s="84" t="s">
        <v>566</v>
      </c>
      <c r="K33" s="84" t="s">
        <v>1111</v>
      </c>
      <c r="L33" s="84" t="s">
        <v>1130</v>
      </c>
      <c r="M33" s="84" t="s">
        <v>1111</v>
      </c>
    </row>
    <row r="34" spans="1:13" ht="15.75" x14ac:dyDescent="0.25">
      <c r="A34" s="83" t="s">
        <v>1873</v>
      </c>
      <c r="B34" s="84" t="s">
        <v>300</v>
      </c>
      <c r="C34" s="84" t="s">
        <v>522</v>
      </c>
      <c r="D34" s="84" t="s">
        <v>1111</v>
      </c>
      <c r="E34" s="84" t="s">
        <v>410</v>
      </c>
      <c r="F34" s="84" t="s">
        <v>569</v>
      </c>
      <c r="G34" s="84" t="s">
        <v>563</v>
      </c>
      <c r="H34" s="84" t="s">
        <v>563</v>
      </c>
      <c r="I34" s="84" t="s">
        <v>1128</v>
      </c>
      <c r="J34" s="84" t="s">
        <v>1128</v>
      </c>
      <c r="K34" s="84" t="s">
        <v>410</v>
      </c>
      <c r="L34" s="84" t="s">
        <v>569</v>
      </c>
      <c r="M34" s="84" t="s">
        <v>569</v>
      </c>
    </row>
    <row r="35" spans="1:13" ht="15.75" x14ac:dyDescent="0.25">
      <c r="A35" s="83" t="s">
        <v>1881</v>
      </c>
      <c r="B35" s="84" t="s">
        <v>273</v>
      </c>
      <c r="C35" s="84" t="s">
        <v>408</v>
      </c>
      <c r="D35" s="84" t="s">
        <v>272</v>
      </c>
      <c r="E35" s="84" t="s">
        <v>408</v>
      </c>
      <c r="F35" s="84" t="s">
        <v>495</v>
      </c>
      <c r="G35" s="84" t="s">
        <v>1237</v>
      </c>
      <c r="H35" s="84" t="s">
        <v>272</v>
      </c>
      <c r="I35" s="84" t="s">
        <v>563</v>
      </c>
      <c r="J35" s="84" t="s">
        <v>563</v>
      </c>
      <c r="K35" s="84" t="s">
        <v>408</v>
      </c>
      <c r="L35" s="84" t="s">
        <v>408</v>
      </c>
      <c r="M35" s="84" t="s">
        <v>495</v>
      </c>
    </row>
    <row r="36" spans="1:13" ht="15.75" x14ac:dyDescent="0.25">
      <c r="A36" s="83" t="s">
        <v>1883</v>
      </c>
      <c r="B36" s="84" t="s">
        <v>273</v>
      </c>
      <c r="C36" s="84" t="s">
        <v>410</v>
      </c>
      <c r="D36" s="84" t="s">
        <v>569</v>
      </c>
      <c r="E36" s="84" t="s">
        <v>406</v>
      </c>
      <c r="F36" s="84" t="s">
        <v>410</v>
      </c>
      <c r="G36" s="84" t="s">
        <v>406</v>
      </c>
      <c r="H36" s="84" t="s">
        <v>406</v>
      </c>
      <c r="I36" s="84" t="s">
        <v>1137</v>
      </c>
      <c r="J36" s="84" t="s">
        <v>1128</v>
      </c>
      <c r="K36" s="84" t="s">
        <v>412</v>
      </c>
      <c r="L36" s="84" t="s">
        <v>1130</v>
      </c>
      <c r="M36" s="84" t="s">
        <v>410</v>
      </c>
    </row>
    <row r="37" spans="1:13" ht="15.75" x14ac:dyDescent="0.25">
      <c r="A37" s="83" t="s">
        <v>1886</v>
      </c>
      <c r="B37" s="84" t="s">
        <v>268</v>
      </c>
      <c r="C37" s="84" t="s">
        <v>563</v>
      </c>
      <c r="D37" s="84" t="s">
        <v>563</v>
      </c>
      <c r="E37" s="84" t="s">
        <v>569</v>
      </c>
      <c r="F37" s="84" t="s">
        <v>1130</v>
      </c>
      <c r="G37" s="84" t="s">
        <v>1130</v>
      </c>
      <c r="H37" s="84" t="s">
        <v>569</v>
      </c>
      <c r="I37" s="84" t="s">
        <v>415</v>
      </c>
      <c r="J37" s="84" t="s">
        <v>713</v>
      </c>
      <c r="K37" s="84" t="s">
        <v>569</v>
      </c>
      <c r="L37" s="84" t="s">
        <v>569</v>
      </c>
      <c r="M37" s="84" t="s">
        <v>1111</v>
      </c>
    </row>
    <row r="38" spans="1:13" ht="15.75" x14ac:dyDescent="0.25">
      <c r="A38" s="83" t="s">
        <v>1893</v>
      </c>
      <c r="B38" s="84" t="s">
        <v>267</v>
      </c>
      <c r="C38" s="84" t="s">
        <v>267</v>
      </c>
      <c r="D38" s="84" t="s">
        <v>267</v>
      </c>
      <c r="E38" s="84" t="s">
        <v>267</v>
      </c>
      <c r="F38" s="84" t="s">
        <v>267</v>
      </c>
      <c r="G38" s="84" t="s">
        <v>267</v>
      </c>
      <c r="H38" s="84" t="s">
        <v>267</v>
      </c>
      <c r="I38" s="84" t="s">
        <v>267</v>
      </c>
      <c r="J38" s="84" t="s">
        <v>267</v>
      </c>
      <c r="K38" s="84" t="s">
        <v>267</v>
      </c>
      <c r="L38" s="84" t="s">
        <v>267</v>
      </c>
      <c r="M38" s="84" t="s">
        <v>267</v>
      </c>
    </row>
    <row r="39" spans="1:13" ht="15.75" x14ac:dyDescent="0.25">
      <c r="A39" s="83" t="s">
        <v>1894</v>
      </c>
      <c r="B39" s="84" t="s">
        <v>300</v>
      </c>
      <c r="C39" s="84" t="s">
        <v>270</v>
      </c>
      <c r="D39" s="84" t="s">
        <v>522</v>
      </c>
      <c r="E39" s="84" t="s">
        <v>1111</v>
      </c>
      <c r="F39" s="84" t="s">
        <v>1111</v>
      </c>
      <c r="G39" s="84" t="s">
        <v>1111</v>
      </c>
      <c r="H39" s="84" t="s">
        <v>1111</v>
      </c>
      <c r="I39" s="84" t="s">
        <v>411</v>
      </c>
      <c r="J39" s="84" t="s">
        <v>566</v>
      </c>
      <c r="K39" s="84" t="s">
        <v>563</v>
      </c>
      <c r="L39" s="84" t="s">
        <v>1111</v>
      </c>
      <c r="M39" s="84" t="s">
        <v>522</v>
      </c>
    </row>
  </sheetData>
  <pageMargins left="0.7" right="0.7" top="0.75" bottom="0.75" header="0.3" footer="0.3"/>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39"/>
  <sheetViews>
    <sheetView showGridLines="0" workbookViewId="0">
      <pane ySplit="5" topLeftCell="A6" activePane="bottomLeft" state="frozen"/>
      <selection pane="bottomLeft" activeCell="A40" sqref="A40:XFD40"/>
    </sheetView>
  </sheetViews>
  <sheetFormatPr defaultColWidth="11.42578125" defaultRowHeight="15" x14ac:dyDescent="0.25"/>
  <cols>
    <col min="1" max="1" width="37.28515625" customWidth="1"/>
    <col min="2" max="2" width="21.85546875" customWidth="1"/>
    <col min="3" max="13" width="13" customWidth="1"/>
  </cols>
  <sheetData>
    <row r="1" spans="1:13" ht="20.25" x14ac:dyDescent="0.3">
      <c r="A1" s="17" t="s">
        <v>2086</v>
      </c>
    </row>
    <row r="2" spans="1:13" ht="15.75" x14ac:dyDescent="0.25">
      <c r="A2" s="85" t="s">
        <v>2087</v>
      </c>
      <c r="B2" s="83"/>
      <c r="C2" s="83"/>
      <c r="D2" s="83"/>
      <c r="E2" s="83"/>
      <c r="F2" s="83"/>
      <c r="G2" s="83"/>
      <c r="H2" s="83"/>
      <c r="I2" s="83"/>
      <c r="J2" s="83"/>
      <c r="K2" s="83"/>
    </row>
    <row r="3" spans="1:13" ht="15.75" x14ac:dyDescent="0.25">
      <c r="A3" s="85" t="s">
        <v>1760</v>
      </c>
      <c r="B3" s="83"/>
      <c r="C3" s="83"/>
      <c r="D3" s="83"/>
      <c r="E3" s="83"/>
      <c r="F3" s="83"/>
      <c r="G3" s="83"/>
      <c r="H3" s="83"/>
      <c r="I3" s="83"/>
      <c r="J3" s="83"/>
      <c r="K3" s="83"/>
    </row>
    <row r="4" spans="1:13" ht="15.75" x14ac:dyDescent="0.25">
      <c r="A4" s="83" t="s">
        <v>177</v>
      </c>
      <c r="B4" s="83"/>
      <c r="C4" s="83"/>
      <c r="D4" s="83"/>
      <c r="E4" s="83"/>
      <c r="F4" s="83"/>
      <c r="G4" s="83"/>
      <c r="H4" s="83"/>
      <c r="I4" s="83"/>
      <c r="J4" s="83"/>
      <c r="K4" s="83"/>
    </row>
    <row r="5" spans="1:13" ht="31.5" x14ac:dyDescent="0.25">
      <c r="A5" s="86" t="s">
        <v>1761</v>
      </c>
      <c r="B5" s="87" t="s">
        <v>179</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3" t="s">
        <v>1762</v>
      </c>
      <c r="B6" s="95" t="s">
        <v>1930</v>
      </c>
      <c r="C6" s="84" t="s">
        <v>1845</v>
      </c>
      <c r="D6" s="84" t="s">
        <v>1931</v>
      </c>
      <c r="E6" s="84" t="s">
        <v>211</v>
      </c>
      <c r="F6" s="84" t="s">
        <v>1991</v>
      </c>
      <c r="G6" s="84" t="s">
        <v>1869</v>
      </c>
      <c r="H6" s="84" t="s">
        <v>1940</v>
      </c>
      <c r="I6" s="84" t="s">
        <v>292</v>
      </c>
      <c r="J6" s="84" t="s">
        <v>646</v>
      </c>
      <c r="K6" s="84" t="s">
        <v>572</v>
      </c>
      <c r="L6" s="98" t="s">
        <v>488</v>
      </c>
      <c r="M6" s="98" t="s">
        <v>1116</v>
      </c>
    </row>
    <row r="7" spans="1:13" ht="15.75" x14ac:dyDescent="0.25">
      <c r="A7" s="83" t="s">
        <v>1769</v>
      </c>
      <c r="B7" s="95" t="s">
        <v>2073</v>
      </c>
      <c r="C7" s="84" t="s">
        <v>506</v>
      </c>
      <c r="D7" s="84" t="s">
        <v>2023</v>
      </c>
      <c r="E7" s="84" t="s">
        <v>2023</v>
      </c>
      <c r="F7" s="84" t="s">
        <v>712</v>
      </c>
      <c r="G7" s="84" t="s">
        <v>690</v>
      </c>
      <c r="H7" s="84" t="s">
        <v>897</v>
      </c>
      <c r="I7" s="84" t="s">
        <v>1836</v>
      </c>
      <c r="J7" s="84" t="s">
        <v>1783</v>
      </c>
      <c r="K7" s="84" t="s">
        <v>1837</v>
      </c>
      <c r="L7" s="98" t="s">
        <v>568</v>
      </c>
      <c r="M7" s="98" t="s">
        <v>512</v>
      </c>
    </row>
    <row r="8" spans="1:13" ht="15.75" x14ac:dyDescent="0.25">
      <c r="A8" s="83" t="s">
        <v>1776</v>
      </c>
      <c r="B8" s="95" t="s">
        <v>2095</v>
      </c>
      <c r="C8" s="84" t="s">
        <v>1352</v>
      </c>
      <c r="D8" s="84" t="s">
        <v>2026</v>
      </c>
      <c r="E8" s="84" t="s">
        <v>245</v>
      </c>
      <c r="F8" s="84" t="s">
        <v>251</v>
      </c>
      <c r="G8" s="84" t="s">
        <v>544</v>
      </c>
      <c r="H8" s="84" t="s">
        <v>418</v>
      </c>
      <c r="I8" s="84" t="s">
        <v>2028</v>
      </c>
      <c r="J8" s="84" t="s">
        <v>1972</v>
      </c>
      <c r="K8" s="84" t="s">
        <v>518</v>
      </c>
      <c r="L8" s="98" t="s">
        <v>489</v>
      </c>
      <c r="M8" s="98" t="s">
        <v>518</v>
      </c>
    </row>
    <row r="9" spans="1:13" ht="15.75" x14ac:dyDescent="0.25">
      <c r="A9" s="83" t="s">
        <v>1782</v>
      </c>
      <c r="B9" s="95" t="s">
        <v>2062</v>
      </c>
      <c r="C9" s="84" t="s">
        <v>418</v>
      </c>
      <c r="D9" s="84" t="s">
        <v>711</v>
      </c>
      <c r="E9" s="84" t="s">
        <v>261</v>
      </c>
      <c r="F9" s="84" t="s">
        <v>512</v>
      </c>
      <c r="G9" s="84" t="s">
        <v>876</v>
      </c>
      <c r="H9" s="84" t="s">
        <v>485</v>
      </c>
      <c r="I9" s="84" t="s">
        <v>564</v>
      </c>
      <c r="J9" s="84" t="s">
        <v>1137</v>
      </c>
      <c r="K9" s="84" t="s">
        <v>409</v>
      </c>
      <c r="L9" s="98" t="s">
        <v>1108</v>
      </c>
      <c r="M9" s="98" t="s">
        <v>485</v>
      </c>
    </row>
    <row r="10" spans="1:13" ht="15.75" x14ac:dyDescent="0.25">
      <c r="A10" s="83" t="s">
        <v>1787</v>
      </c>
      <c r="B10" s="95" t="s">
        <v>1939</v>
      </c>
      <c r="C10" s="84" t="s">
        <v>2096</v>
      </c>
      <c r="D10" s="84" t="s">
        <v>1899</v>
      </c>
      <c r="E10" s="84" t="s">
        <v>199</v>
      </c>
      <c r="F10" s="84" t="s">
        <v>497</v>
      </c>
      <c r="G10" s="84" t="s">
        <v>1799</v>
      </c>
      <c r="H10" s="84" t="s">
        <v>1901</v>
      </c>
      <c r="I10" s="84" t="s">
        <v>763</v>
      </c>
      <c r="J10" s="84" t="s">
        <v>981</v>
      </c>
      <c r="K10" s="84" t="s">
        <v>1786</v>
      </c>
      <c r="L10" s="98" t="s">
        <v>1810</v>
      </c>
      <c r="M10" s="98" t="s">
        <v>908</v>
      </c>
    </row>
    <row r="11" spans="1:13" ht="15.75" x14ac:dyDescent="0.25">
      <c r="A11" s="83" t="s">
        <v>1793</v>
      </c>
      <c r="B11" s="95" t="s">
        <v>2097</v>
      </c>
      <c r="C11" s="84" t="s">
        <v>261</v>
      </c>
      <c r="D11" s="84" t="s">
        <v>1115</v>
      </c>
      <c r="E11" s="84" t="s">
        <v>1968</v>
      </c>
      <c r="F11" s="84" t="s">
        <v>904</v>
      </c>
      <c r="G11" s="84" t="s">
        <v>2028</v>
      </c>
      <c r="H11" s="84" t="s">
        <v>489</v>
      </c>
      <c r="I11" s="84" t="s">
        <v>410</v>
      </c>
      <c r="J11" s="84" t="s">
        <v>1145</v>
      </c>
      <c r="K11" s="84" t="s">
        <v>569</v>
      </c>
      <c r="L11" s="98" t="s">
        <v>415</v>
      </c>
      <c r="M11" s="98" t="s">
        <v>563</v>
      </c>
    </row>
    <row r="12" spans="1:13" ht="15.75" x14ac:dyDescent="0.25">
      <c r="A12" s="83" t="s">
        <v>1796</v>
      </c>
      <c r="B12" s="95" t="s">
        <v>2098</v>
      </c>
      <c r="C12" s="84" t="s">
        <v>1786</v>
      </c>
      <c r="D12" s="84" t="s">
        <v>907</v>
      </c>
      <c r="E12" s="84" t="s">
        <v>275</v>
      </c>
      <c r="F12" s="84" t="s">
        <v>908</v>
      </c>
      <c r="G12" s="84" t="s">
        <v>245</v>
      </c>
      <c r="H12" s="84" t="s">
        <v>527</v>
      </c>
      <c r="I12" s="84" t="s">
        <v>527</v>
      </c>
      <c r="J12" s="84" t="s">
        <v>544</v>
      </c>
      <c r="K12" s="84" t="s">
        <v>261</v>
      </c>
      <c r="L12" s="98" t="s">
        <v>1116</v>
      </c>
      <c r="M12" s="98" t="s">
        <v>876</v>
      </c>
    </row>
    <row r="13" spans="1:13" ht="15.75" x14ac:dyDescent="0.25">
      <c r="A13" s="83" t="s">
        <v>1798</v>
      </c>
      <c r="B13" s="95" t="s">
        <v>2099</v>
      </c>
      <c r="C13" s="84" t="s">
        <v>514</v>
      </c>
      <c r="D13" s="84" t="s">
        <v>419</v>
      </c>
      <c r="E13" s="84" t="s">
        <v>1870</v>
      </c>
      <c r="F13" s="84" t="s">
        <v>908</v>
      </c>
      <c r="G13" s="84" t="s">
        <v>2026</v>
      </c>
      <c r="H13" s="84" t="s">
        <v>251</v>
      </c>
      <c r="I13" s="84" t="s">
        <v>904</v>
      </c>
      <c r="J13" s="84" t="s">
        <v>261</v>
      </c>
      <c r="K13" s="84" t="s">
        <v>1164</v>
      </c>
      <c r="L13" s="98" t="s">
        <v>1115</v>
      </c>
      <c r="M13" s="98" t="s">
        <v>423</v>
      </c>
    </row>
    <row r="14" spans="1:13" ht="15.75" x14ac:dyDescent="0.25">
      <c r="A14" s="83" t="s">
        <v>1804</v>
      </c>
      <c r="B14" s="95" t="s">
        <v>2008</v>
      </c>
      <c r="C14" s="84" t="s">
        <v>352</v>
      </c>
      <c r="D14" s="84" t="s">
        <v>1969</v>
      </c>
      <c r="E14" s="84" t="s">
        <v>1928</v>
      </c>
      <c r="F14" s="84" t="s">
        <v>907</v>
      </c>
      <c r="G14" s="84" t="s">
        <v>206</v>
      </c>
      <c r="H14" s="84" t="s">
        <v>1352</v>
      </c>
      <c r="I14" s="84" t="s">
        <v>1981</v>
      </c>
      <c r="J14" s="84" t="s">
        <v>422</v>
      </c>
      <c r="K14" s="84" t="s">
        <v>1165</v>
      </c>
      <c r="L14" s="98" t="s">
        <v>879</v>
      </c>
      <c r="M14" s="98" t="s">
        <v>706</v>
      </c>
    </row>
    <row r="15" spans="1:13" ht="15.75" x14ac:dyDescent="0.25">
      <c r="A15" s="83" t="s">
        <v>1809</v>
      </c>
      <c r="B15" s="95" t="s">
        <v>2100</v>
      </c>
      <c r="C15" s="84" t="s">
        <v>524</v>
      </c>
      <c r="D15" s="84" t="s">
        <v>1417</v>
      </c>
      <c r="E15" s="84" t="s">
        <v>1968</v>
      </c>
      <c r="F15" s="84" t="s">
        <v>418</v>
      </c>
      <c r="G15" s="84" t="s">
        <v>485</v>
      </c>
      <c r="H15" s="84" t="s">
        <v>904</v>
      </c>
      <c r="I15" s="84" t="s">
        <v>879</v>
      </c>
      <c r="J15" s="84" t="s">
        <v>571</v>
      </c>
      <c r="K15" s="84" t="s">
        <v>571</v>
      </c>
      <c r="L15" s="98" t="s">
        <v>571</v>
      </c>
      <c r="M15" s="98" t="s">
        <v>706</v>
      </c>
    </row>
    <row r="16" spans="1:13" ht="15.75" x14ac:dyDescent="0.25">
      <c r="A16" s="83" t="s">
        <v>1811</v>
      </c>
      <c r="B16" s="95" t="s">
        <v>2071</v>
      </c>
      <c r="C16" s="84" t="s">
        <v>877</v>
      </c>
      <c r="D16" s="84" t="s">
        <v>2101</v>
      </c>
      <c r="E16" s="84" t="s">
        <v>252</v>
      </c>
      <c r="F16" s="84" t="s">
        <v>707</v>
      </c>
      <c r="G16" s="84" t="s">
        <v>1417</v>
      </c>
      <c r="H16" s="84" t="s">
        <v>488</v>
      </c>
      <c r="I16" s="84" t="s">
        <v>422</v>
      </c>
      <c r="J16" s="84" t="s">
        <v>1117</v>
      </c>
      <c r="K16" s="84" t="s">
        <v>879</v>
      </c>
      <c r="L16" s="98" t="s">
        <v>485</v>
      </c>
      <c r="M16" s="98" t="s">
        <v>518</v>
      </c>
    </row>
    <row r="17" spans="1:13" ht="15.75" x14ac:dyDescent="0.25">
      <c r="A17" s="83" t="s">
        <v>1812</v>
      </c>
      <c r="B17" s="95" t="s">
        <v>2102</v>
      </c>
      <c r="C17" s="84" t="s">
        <v>1968</v>
      </c>
      <c r="D17" s="84" t="s">
        <v>485</v>
      </c>
      <c r="E17" s="84" t="s">
        <v>904</v>
      </c>
      <c r="F17" s="84" t="s">
        <v>1972</v>
      </c>
      <c r="G17" s="84" t="s">
        <v>489</v>
      </c>
      <c r="H17" s="84" t="s">
        <v>880</v>
      </c>
      <c r="I17" s="84" t="s">
        <v>1149</v>
      </c>
      <c r="J17" s="84" t="s">
        <v>423</v>
      </c>
      <c r="K17" s="84" t="s">
        <v>486</v>
      </c>
      <c r="L17" s="98" t="s">
        <v>706</v>
      </c>
      <c r="M17" s="98" t="s">
        <v>260</v>
      </c>
    </row>
    <row r="18" spans="1:13" ht="15.75" x14ac:dyDescent="0.25">
      <c r="A18" s="83" t="s">
        <v>1815</v>
      </c>
      <c r="B18" s="95" t="s">
        <v>1897</v>
      </c>
      <c r="C18" s="84" t="s">
        <v>712</v>
      </c>
      <c r="D18" s="84" t="s">
        <v>911</v>
      </c>
      <c r="E18" s="84" t="s">
        <v>1729</v>
      </c>
      <c r="F18" s="84" t="s">
        <v>712</v>
      </c>
      <c r="G18" s="84" t="s">
        <v>1695</v>
      </c>
      <c r="H18" s="84" t="s">
        <v>1813</v>
      </c>
      <c r="I18" s="84" t="s">
        <v>206</v>
      </c>
      <c r="J18" s="84" t="s">
        <v>1115</v>
      </c>
      <c r="K18" s="84" t="s">
        <v>876</v>
      </c>
      <c r="L18" s="98" t="s">
        <v>1116</v>
      </c>
      <c r="M18" s="98" t="s">
        <v>418</v>
      </c>
    </row>
    <row r="19" spans="1:13" ht="15.75" x14ac:dyDescent="0.25">
      <c r="A19" s="83" t="s">
        <v>1820</v>
      </c>
      <c r="B19" s="95" t="s">
        <v>1906</v>
      </c>
      <c r="C19" s="84" t="s">
        <v>507</v>
      </c>
      <c r="D19" s="84" t="s">
        <v>2029</v>
      </c>
      <c r="E19" s="84" t="s">
        <v>859</v>
      </c>
      <c r="F19" s="84" t="s">
        <v>593</v>
      </c>
      <c r="G19" s="84" t="s">
        <v>2088</v>
      </c>
      <c r="H19" s="84" t="s">
        <v>1779</v>
      </c>
      <c r="I19" s="84" t="s">
        <v>235</v>
      </c>
      <c r="J19" s="84" t="s">
        <v>586</v>
      </c>
      <c r="K19" s="84" t="s">
        <v>263</v>
      </c>
      <c r="L19" s="98" t="s">
        <v>2089</v>
      </c>
      <c r="M19" s="98" t="s">
        <v>2023</v>
      </c>
    </row>
    <row r="20" spans="1:13" ht="15.75" x14ac:dyDescent="0.25">
      <c r="A20" s="83" t="s">
        <v>1827</v>
      </c>
      <c r="B20" s="95" t="s">
        <v>2103</v>
      </c>
      <c r="C20" s="84" t="s">
        <v>578</v>
      </c>
      <c r="D20" s="84" t="s">
        <v>2104</v>
      </c>
      <c r="E20" s="84" t="s">
        <v>2090</v>
      </c>
      <c r="F20" s="84" t="s">
        <v>598</v>
      </c>
      <c r="G20" s="84" t="s">
        <v>2091</v>
      </c>
      <c r="H20" s="84" t="s">
        <v>2092</v>
      </c>
      <c r="I20" s="84" t="s">
        <v>1816</v>
      </c>
      <c r="J20" s="84" t="s">
        <v>1105</v>
      </c>
      <c r="K20" s="84" t="s">
        <v>2039</v>
      </c>
      <c r="L20" s="98" t="s">
        <v>531</v>
      </c>
      <c r="M20" s="98" t="s">
        <v>1110</v>
      </c>
    </row>
    <row r="21" spans="1:13" ht="15.75" x14ac:dyDescent="0.25">
      <c r="A21" s="83" t="s">
        <v>1832</v>
      </c>
      <c r="B21" s="95" t="s">
        <v>2054</v>
      </c>
      <c r="C21" s="84" t="s">
        <v>276</v>
      </c>
      <c r="D21" s="84" t="s">
        <v>277</v>
      </c>
      <c r="E21" s="84" t="s">
        <v>1871</v>
      </c>
      <c r="F21" s="84" t="s">
        <v>2040</v>
      </c>
      <c r="G21" s="84" t="s">
        <v>910</v>
      </c>
      <c r="H21" s="84" t="s">
        <v>1382</v>
      </c>
      <c r="I21" s="84" t="s">
        <v>275</v>
      </c>
      <c r="J21" s="84" t="s">
        <v>877</v>
      </c>
      <c r="K21" s="84" t="s">
        <v>488</v>
      </c>
      <c r="L21" s="98" t="s">
        <v>1794</v>
      </c>
      <c r="M21" s="98" t="s">
        <v>545</v>
      </c>
    </row>
    <row r="22" spans="1:13" ht="15.75" x14ac:dyDescent="0.25">
      <c r="A22" s="83" t="s">
        <v>1835</v>
      </c>
      <c r="B22" s="95" t="s">
        <v>237</v>
      </c>
      <c r="C22" s="84" t="s">
        <v>207</v>
      </c>
      <c r="D22" s="84" t="s">
        <v>520</v>
      </c>
      <c r="E22" s="84" t="s">
        <v>511</v>
      </c>
      <c r="F22" s="84" t="s">
        <v>1913</v>
      </c>
      <c r="G22" s="84" t="s">
        <v>898</v>
      </c>
      <c r="H22" s="84" t="s">
        <v>978</v>
      </c>
      <c r="I22" s="84" t="s">
        <v>1981</v>
      </c>
      <c r="J22" s="84" t="s">
        <v>417</v>
      </c>
      <c r="K22" s="84" t="s">
        <v>1968</v>
      </c>
      <c r="L22" s="98" t="s">
        <v>523</v>
      </c>
      <c r="M22" s="98" t="s">
        <v>423</v>
      </c>
    </row>
    <row r="23" spans="1:13" ht="15.75" x14ac:dyDescent="0.25">
      <c r="A23" s="83" t="s">
        <v>1838</v>
      </c>
      <c r="B23" s="95" t="s">
        <v>2105</v>
      </c>
      <c r="C23" s="84" t="s">
        <v>528</v>
      </c>
      <c r="D23" s="84" t="s">
        <v>1966</v>
      </c>
      <c r="E23" s="84" t="s">
        <v>1967</v>
      </c>
      <c r="F23" s="84" t="s">
        <v>1783</v>
      </c>
      <c r="G23" s="84" t="s">
        <v>511</v>
      </c>
      <c r="H23" s="84" t="s">
        <v>204</v>
      </c>
      <c r="I23" s="84" t="s">
        <v>904</v>
      </c>
      <c r="J23" s="84" t="s">
        <v>416</v>
      </c>
      <c r="K23" s="84" t="s">
        <v>1149</v>
      </c>
      <c r="L23" s="98" t="s">
        <v>1117</v>
      </c>
      <c r="M23" s="98" t="s">
        <v>423</v>
      </c>
    </row>
    <row r="24" spans="1:13" ht="15.75" x14ac:dyDescent="0.25">
      <c r="A24" s="83" t="s">
        <v>1842</v>
      </c>
      <c r="B24" s="95" t="s">
        <v>2106</v>
      </c>
      <c r="C24" s="84" t="s">
        <v>646</v>
      </c>
      <c r="D24" s="84" t="s">
        <v>1966</v>
      </c>
      <c r="E24" s="84" t="s">
        <v>298</v>
      </c>
      <c r="F24" s="84" t="s">
        <v>1814</v>
      </c>
      <c r="G24" s="84" t="s">
        <v>206</v>
      </c>
      <c r="H24" s="84" t="s">
        <v>1913</v>
      </c>
      <c r="I24" s="84" t="s">
        <v>877</v>
      </c>
      <c r="J24" s="84" t="s">
        <v>711</v>
      </c>
      <c r="K24" s="84" t="s">
        <v>2028</v>
      </c>
      <c r="L24" s="98" t="s">
        <v>511</v>
      </c>
      <c r="M24" s="98" t="s">
        <v>1116</v>
      </c>
    </row>
    <row r="25" spans="1:13" ht="15.75" x14ac:dyDescent="0.25">
      <c r="A25" s="83" t="s">
        <v>1847</v>
      </c>
      <c r="B25" s="95" t="s">
        <v>2107</v>
      </c>
      <c r="C25" s="84" t="s">
        <v>569</v>
      </c>
      <c r="D25" s="84" t="s">
        <v>713</v>
      </c>
      <c r="E25" s="84" t="s">
        <v>412</v>
      </c>
      <c r="F25" s="84" t="s">
        <v>415</v>
      </c>
      <c r="G25" s="84" t="s">
        <v>1137</v>
      </c>
      <c r="H25" s="84" t="s">
        <v>566</v>
      </c>
      <c r="I25" s="84" t="s">
        <v>569</v>
      </c>
      <c r="J25" s="84" t="s">
        <v>1237</v>
      </c>
      <c r="K25" s="84" t="s">
        <v>1237</v>
      </c>
      <c r="L25" s="98" t="s">
        <v>270</v>
      </c>
      <c r="M25" s="98" t="s">
        <v>273</v>
      </c>
    </row>
    <row r="26" spans="1:13" ht="15.75" x14ac:dyDescent="0.25">
      <c r="A26" s="83" t="s">
        <v>1848</v>
      </c>
      <c r="B26" s="95" t="s">
        <v>2108</v>
      </c>
      <c r="C26" s="84" t="s">
        <v>1909</v>
      </c>
      <c r="D26" s="84" t="s">
        <v>514</v>
      </c>
      <c r="E26" s="84" t="s">
        <v>712</v>
      </c>
      <c r="F26" s="84" t="s">
        <v>1728</v>
      </c>
      <c r="G26" s="84" t="s">
        <v>1785</v>
      </c>
      <c r="H26" s="84" t="s">
        <v>709</v>
      </c>
      <c r="I26" s="84" t="s">
        <v>1913</v>
      </c>
      <c r="J26" s="84" t="s">
        <v>417</v>
      </c>
      <c r="K26" s="84" t="s">
        <v>545</v>
      </c>
      <c r="L26" s="98" t="s">
        <v>880</v>
      </c>
      <c r="M26" s="98" t="s">
        <v>416</v>
      </c>
    </row>
    <row r="27" spans="1:13" ht="15.75" x14ac:dyDescent="0.25">
      <c r="A27" s="83" t="s">
        <v>1852</v>
      </c>
      <c r="B27" s="95" t="s">
        <v>996</v>
      </c>
      <c r="C27" s="84" t="s">
        <v>649</v>
      </c>
      <c r="D27" s="84" t="s">
        <v>816</v>
      </c>
      <c r="E27" s="84" t="s">
        <v>2093</v>
      </c>
      <c r="F27" s="84" t="s">
        <v>1977</v>
      </c>
      <c r="G27" s="84" t="s">
        <v>1851</v>
      </c>
      <c r="H27" s="84" t="s">
        <v>1225</v>
      </c>
      <c r="I27" s="84" t="s">
        <v>1806</v>
      </c>
      <c r="J27" s="84" t="s">
        <v>586</v>
      </c>
      <c r="K27" s="84" t="s">
        <v>532</v>
      </c>
      <c r="L27" s="98" t="s">
        <v>1434</v>
      </c>
      <c r="M27" s="98" t="s">
        <v>2094</v>
      </c>
    </row>
    <row r="28" spans="1:13" ht="15.75" x14ac:dyDescent="0.25">
      <c r="A28" s="83" t="s">
        <v>1856</v>
      </c>
      <c r="B28" s="95" t="s">
        <v>2109</v>
      </c>
      <c r="C28" s="84" t="s">
        <v>272</v>
      </c>
      <c r="D28" s="84" t="s">
        <v>1130</v>
      </c>
      <c r="E28" s="84" t="s">
        <v>272</v>
      </c>
      <c r="F28" s="84" t="s">
        <v>569</v>
      </c>
      <c r="G28" s="84" t="s">
        <v>522</v>
      </c>
      <c r="H28" s="84" t="s">
        <v>495</v>
      </c>
      <c r="I28" s="84" t="s">
        <v>408</v>
      </c>
      <c r="J28" s="84" t="s">
        <v>274</v>
      </c>
      <c r="K28" s="84" t="s">
        <v>272</v>
      </c>
      <c r="L28" s="98" t="s">
        <v>269</v>
      </c>
      <c r="M28" s="98" t="s">
        <v>274</v>
      </c>
    </row>
    <row r="29" spans="1:13" ht="15.75" x14ac:dyDescent="0.25">
      <c r="A29" s="83" t="s">
        <v>1857</v>
      </c>
      <c r="B29" s="95" t="s">
        <v>2110</v>
      </c>
      <c r="C29" s="84" t="s">
        <v>1512</v>
      </c>
      <c r="D29" s="84" t="s">
        <v>1244</v>
      </c>
      <c r="E29" s="84" t="s">
        <v>1113</v>
      </c>
      <c r="F29" s="84" t="s">
        <v>590</v>
      </c>
      <c r="G29" s="84" t="s">
        <v>905</v>
      </c>
      <c r="H29" s="84" t="s">
        <v>413</v>
      </c>
      <c r="I29" s="84" t="s">
        <v>642</v>
      </c>
      <c r="J29" s="84" t="s">
        <v>259</v>
      </c>
      <c r="K29" s="84" t="s">
        <v>418</v>
      </c>
      <c r="L29" s="98" t="s">
        <v>903</v>
      </c>
      <c r="M29" s="98" t="s">
        <v>416</v>
      </c>
    </row>
    <row r="30" spans="1:13" ht="15.75" x14ac:dyDescent="0.25">
      <c r="A30" s="83" t="s">
        <v>1859</v>
      </c>
      <c r="B30" s="95" t="s">
        <v>1932</v>
      </c>
      <c r="C30" s="84" t="s">
        <v>1109</v>
      </c>
      <c r="D30" s="84" t="s">
        <v>1931</v>
      </c>
      <c r="E30" s="84" t="s">
        <v>1434</v>
      </c>
      <c r="F30" s="84" t="s">
        <v>910</v>
      </c>
      <c r="G30" s="84" t="s">
        <v>911</v>
      </c>
      <c r="H30" s="84" t="s">
        <v>899</v>
      </c>
      <c r="I30" s="84" t="s">
        <v>529</v>
      </c>
      <c r="J30" s="84" t="s">
        <v>1783</v>
      </c>
      <c r="K30" s="84" t="s">
        <v>204</v>
      </c>
      <c r="L30" s="98" t="s">
        <v>259</v>
      </c>
      <c r="M30" s="98" t="s">
        <v>519</v>
      </c>
    </row>
    <row r="31" spans="1:13" ht="15.75" x14ac:dyDescent="0.25">
      <c r="A31" s="83" t="s">
        <v>1866</v>
      </c>
      <c r="B31" s="95" t="s">
        <v>1912</v>
      </c>
      <c r="C31" s="84" t="s">
        <v>1913</v>
      </c>
      <c r="D31" s="84" t="s">
        <v>642</v>
      </c>
      <c r="E31" s="84" t="s">
        <v>207</v>
      </c>
      <c r="F31" s="84" t="s">
        <v>285</v>
      </c>
      <c r="G31" s="84" t="s">
        <v>646</v>
      </c>
      <c r="H31" s="84" t="s">
        <v>572</v>
      </c>
      <c r="I31" s="84" t="s">
        <v>1149</v>
      </c>
      <c r="J31" s="84" t="s">
        <v>1972</v>
      </c>
      <c r="K31" s="84" t="s">
        <v>564</v>
      </c>
      <c r="L31" s="98" t="s">
        <v>486</v>
      </c>
      <c r="M31" s="98" t="s">
        <v>1117</v>
      </c>
    </row>
    <row r="32" spans="1:13" ht="15.75" x14ac:dyDescent="0.25">
      <c r="A32" s="83" t="s">
        <v>1867</v>
      </c>
      <c r="B32" s="95" t="s">
        <v>2111</v>
      </c>
      <c r="C32" s="84" t="s">
        <v>1111</v>
      </c>
      <c r="D32" s="84" t="s">
        <v>569</v>
      </c>
      <c r="E32" s="84" t="s">
        <v>270</v>
      </c>
      <c r="F32" s="84" t="s">
        <v>1111</v>
      </c>
      <c r="G32" s="84" t="s">
        <v>1237</v>
      </c>
      <c r="H32" s="84" t="s">
        <v>272</v>
      </c>
      <c r="I32" s="84" t="s">
        <v>270</v>
      </c>
      <c r="J32" s="84" t="s">
        <v>563</v>
      </c>
      <c r="K32" s="84" t="s">
        <v>269</v>
      </c>
      <c r="L32" s="98" t="s">
        <v>271</v>
      </c>
      <c r="M32" s="98" t="s">
        <v>274</v>
      </c>
    </row>
    <row r="33" spans="1:13" ht="15.75" x14ac:dyDescent="0.25">
      <c r="A33" s="83" t="s">
        <v>1868</v>
      </c>
      <c r="B33" s="95" t="s">
        <v>2112</v>
      </c>
      <c r="C33" s="84" t="s">
        <v>981</v>
      </c>
      <c r="D33" s="84" t="s">
        <v>907</v>
      </c>
      <c r="E33" s="84" t="s">
        <v>980</v>
      </c>
      <c r="F33" s="84" t="s">
        <v>1245</v>
      </c>
      <c r="G33" s="84" t="s">
        <v>1795</v>
      </c>
      <c r="H33" s="84" t="s">
        <v>1144</v>
      </c>
      <c r="I33" s="84" t="s">
        <v>904</v>
      </c>
      <c r="J33" s="84" t="s">
        <v>706</v>
      </c>
      <c r="K33" s="84" t="s">
        <v>487</v>
      </c>
      <c r="L33" s="98" t="s">
        <v>260</v>
      </c>
      <c r="M33" s="98" t="s">
        <v>810</v>
      </c>
    </row>
    <row r="34" spans="1:13" ht="15.75" x14ac:dyDescent="0.25">
      <c r="A34" s="83" t="s">
        <v>1873</v>
      </c>
      <c r="B34" s="95" t="s">
        <v>2082</v>
      </c>
      <c r="C34" s="84" t="s">
        <v>2113</v>
      </c>
      <c r="D34" s="84" t="s">
        <v>1278</v>
      </c>
      <c r="E34" s="84" t="s">
        <v>1978</v>
      </c>
      <c r="F34" s="84" t="s">
        <v>1768</v>
      </c>
      <c r="G34" s="84" t="s">
        <v>250</v>
      </c>
      <c r="H34" s="84" t="s">
        <v>693</v>
      </c>
      <c r="I34" s="84" t="s">
        <v>2025</v>
      </c>
      <c r="J34" s="84" t="s">
        <v>1872</v>
      </c>
      <c r="K34" s="84" t="s">
        <v>910</v>
      </c>
      <c r="L34" s="98" t="s">
        <v>1136</v>
      </c>
      <c r="M34" s="98" t="s">
        <v>1975</v>
      </c>
    </row>
    <row r="35" spans="1:13" ht="15.75" x14ac:dyDescent="0.25">
      <c r="A35" s="83" t="s">
        <v>1881</v>
      </c>
      <c r="B35" s="95" t="s">
        <v>2114</v>
      </c>
      <c r="C35" s="84" t="s">
        <v>418</v>
      </c>
      <c r="D35" s="84" t="s">
        <v>1165</v>
      </c>
      <c r="E35" s="84" t="s">
        <v>512</v>
      </c>
      <c r="F35" s="84" t="s">
        <v>519</v>
      </c>
      <c r="G35" s="84" t="s">
        <v>978</v>
      </c>
      <c r="H35" s="84" t="s">
        <v>1108</v>
      </c>
      <c r="I35" s="84" t="s">
        <v>486</v>
      </c>
      <c r="J35" s="84" t="s">
        <v>706</v>
      </c>
      <c r="K35" s="84" t="s">
        <v>706</v>
      </c>
      <c r="L35" s="98" t="s">
        <v>1145</v>
      </c>
      <c r="M35" s="98" t="s">
        <v>486</v>
      </c>
    </row>
    <row r="36" spans="1:13" ht="15.75" x14ac:dyDescent="0.25">
      <c r="A36" s="83" t="s">
        <v>1883</v>
      </c>
      <c r="B36" s="95" t="s">
        <v>2115</v>
      </c>
      <c r="C36" s="84" t="s">
        <v>420</v>
      </c>
      <c r="D36" s="84" t="s">
        <v>207</v>
      </c>
      <c r="E36" s="84" t="s">
        <v>206</v>
      </c>
      <c r="F36" s="84" t="s">
        <v>252</v>
      </c>
      <c r="G36" s="84" t="s">
        <v>568</v>
      </c>
      <c r="H36" s="84" t="s">
        <v>418</v>
      </c>
      <c r="I36" s="84" t="s">
        <v>1164</v>
      </c>
      <c r="J36" s="84" t="s">
        <v>1116</v>
      </c>
      <c r="K36" s="84" t="s">
        <v>1149</v>
      </c>
      <c r="L36" s="98" t="s">
        <v>978</v>
      </c>
      <c r="M36" s="98" t="s">
        <v>484</v>
      </c>
    </row>
    <row r="37" spans="1:13" ht="15.75" x14ac:dyDescent="0.25">
      <c r="A37" s="83" t="s">
        <v>1886</v>
      </c>
      <c r="B37" s="95" t="s">
        <v>2116</v>
      </c>
      <c r="C37" s="84" t="s">
        <v>690</v>
      </c>
      <c r="D37" s="84" t="s">
        <v>896</v>
      </c>
      <c r="E37" s="84" t="s">
        <v>310</v>
      </c>
      <c r="F37" s="84" t="s">
        <v>1434</v>
      </c>
      <c r="G37" s="84" t="s">
        <v>1104</v>
      </c>
      <c r="H37" s="84" t="s">
        <v>1844</v>
      </c>
      <c r="I37" s="84" t="s">
        <v>528</v>
      </c>
      <c r="J37" s="84" t="s">
        <v>1249</v>
      </c>
      <c r="K37" s="84" t="s">
        <v>285</v>
      </c>
      <c r="L37" s="98" t="s">
        <v>511</v>
      </c>
      <c r="M37" s="98" t="s">
        <v>545</v>
      </c>
    </row>
    <row r="38" spans="1:13" ht="15.75" x14ac:dyDescent="0.25">
      <c r="A38" s="83" t="s">
        <v>1893</v>
      </c>
      <c r="B38" s="95" t="s">
        <v>267</v>
      </c>
      <c r="C38" s="84" t="s">
        <v>410</v>
      </c>
      <c r="D38" s="84" t="s">
        <v>273</v>
      </c>
      <c r="E38" s="84" t="s">
        <v>421</v>
      </c>
      <c r="F38" s="84" t="s">
        <v>268</v>
      </c>
      <c r="G38" s="84" t="s">
        <v>421</v>
      </c>
      <c r="H38" s="84" t="s">
        <v>268</v>
      </c>
      <c r="I38" s="84" t="s">
        <v>268</v>
      </c>
      <c r="J38" s="84" t="s">
        <v>271</v>
      </c>
      <c r="K38" s="84" t="s">
        <v>1237</v>
      </c>
      <c r="L38" s="98" t="s">
        <v>274</v>
      </c>
      <c r="M38" s="98" t="s">
        <v>271</v>
      </c>
    </row>
    <row r="39" spans="1:13" ht="15.75" x14ac:dyDescent="0.25">
      <c r="A39" s="83" t="s">
        <v>1894</v>
      </c>
      <c r="B39" s="95" t="s">
        <v>2117</v>
      </c>
      <c r="C39" s="84" t="s">
        <v>2118</v>
      </c>
      <c r="D39" s="96" t="s">
        <v>2119</v>
      </c>
      <c r="E39" s="96" t="s">
        <v>1191</v>
      </c>
      <c r="F39" s="96" t="s">
        <v>1192</v>
      </c>
      <c r="G39" s="96" t="s">
        <v>1193</v>
      </c>
      <c r="H39" s="96" t="s">
        <v>1194</v>
      </c>
      <c r="I39" s="96" t="s">
        <v>1195</v>
      </c>
      <c r="J39" s="96" t="s">
        <v>1196</v>
      </c>
      <c r="K39" s="96" t="s">
        <v>1197</v>
      </c>
      <c r="L39" s="97" t="s">
        <v>377</v>
      </c>
      <c r="M39" s="97" t="s">
        <v>1400</v>
      </c>
    </row>
  </sheetData>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39"/>
  <sheetViews>
    <sheetView showGridLines="0" workbookViewId="0">
      <pane ySplit="5" topLeftCell="A6" activePane="bottomLeft" state="frozen"/>
      <selection pane="bottomLeft" activeCell="A40" sqref="A40:XFD40"/>
    </sheetView>
  </sheetViews>
  <sheetFormatPr defaultColWidth="11.42578125" defaultRowHeight="15" x14ac:dyDescent="0.25"/>
  <cols>
    <col min="1" max="1" width="37.28515625" customWidth="1"/>
    <col min="2" max="2" width="19.7109375" customWidth="1"/>
    <col min="3" max="13" width="13.140625" customWidth="1"/>
  </cols>
  <sheetData>
    <row r="1" spans="1:13" ht="20.25" x14ac:dyDescent="0.3">
      <c r="A1" s="17" t="s">
        <v>2086</v>
      </c>
      <c r="B1" s="56"/>
      <c r="C1" s="56"/>
      <c r="D1" s="56"/>
      <c r="E1" s="56"/>
      <c r="F1" s="56"/>
      <c r="G1" s="56"/>
      <c r="H1" s="56"/>
      <c r="I1" s="56"/>
      <c r="J1" s="56"/>
      <c r="K1" s="56"/>
      <c r="L1" s="56"/>
      <c r="M1" s="56"/>
    </row>
    <row r="2" spans="1:13" ht="15.75" x14ac:dyDescent="0.25">
      <c r="A2" s="85" t="s">
        <v>2087</v>
      </c>
      <c r="B2" s="84"/>
      <c r="C2" s="84"/>
      <c r="D2" s="84"/>
      <c r="E2" s="84"/>
      <c r="F2" s="84"/>
      <c r="G2" s="84"/>
      <c r="H2" s="84"/>
      <c r="I2" s="84"/>
      <c r="J2" s="84"/>
      <c r="K2" s="84"/>
      <c r="L2" s="56"/>
      <c r="M2" s="56"/>
    </row>
    <row r="3" spans="1:13" ht="15.75" x14ac:dyDescent="0.25">
      <c r="A3" s="85" t="s">
        <v>1760</v>
      </c>
      <c r="B3" s="84"/>
      <c r="C3" s="84"/>
      <c r="D3" s="84"/>
      <c r="E3" s="84"/>
      <c r="F3" s="84"/>
      <c r="G3" s="84"/>
      <c r="H3" s="84"/>
      <c r="I3" s="84"/>
      <c r="J3" s="84"/>
      <c r="K3" s="84"/>
      <c r="L3" s="56"/>
      <c r="M3" s="56"/>
    </row>
    <row r="4" spans="1:13" ht="15.75" x14ac:dyDescent="0.25">
      <c r="A4" s="83" t="s">
        <v>177</v>
      </c>
      <c r="B4" s="84"/>
      <c r="C4" s="84"/>
      <c r="D4" s="84"/>
      <c r="E4" s="84"/>
      <c r="F4" s="84"/>
      <c r="G4" s="84"/>
      <c r="H4" s="84"/>
      <c r="I4" s="84"/>
      <c r="J4" s="84"/>
      <c r="K4" s="84"/>
      <c r="L4" s="56"/>
      <c r="M4" s="56"/>
    </row>
    <row r="5" spans="1:13" ht="15.75" x14ac:dyDescent="0.25">
      <c r="A5" s="86" t="s">
        <v>1761</v>
      </c>
      <c r="B5" s="87" t="s">
        <v>1961</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3" t="s">
        <v>1762</v>
      </c>
      <c r="B6" s="84" t="s">
        <v>421</v>
      </c>
      <c r="C6" s="84" t="s">
        <v>1111</v>
      </c>
      <c r="D6" s="84" t="s">
        <v>522</v>
      </c>
      <c r="E6" s="84" t="s">
        <v>1111</v>
      </c>
      <c r="F6" s="84" t="s">
        <v>522</v>
      </c>
      <c r="G6" s="84" t="s">
        <v>495</v>
      </c>
      <c r="H6" s="84" t="s">
        <v>408</v>
      </c>
      <c r="I6" s="84" t="s">
        <v>269</v>
      </c>
      <c r="J6" s="84" t="s">
        <v>272</v>
      </c>
      <c r="K6" s="84" t="s">
        <v>271</v>
      </c>
      <c r="L6" s="84" t="s">
        <v>271</v>
      </c>
      <c r="M6" s="84" t="s">
        <v>274</v>
      </c>
    </row>
    <row r="7" spans="1:13" ht="15.75" x14ac:dyDescent="0.25">
      <c r="A7" s="83" t="s">
        <v>1769</v>
      </c>
      <c r="B7" s="84" t="s">
        <v>300</v>
      </c>
      <c r="C7" s="84" t="s">
        <v>270</v>
      </c>
      <c r="D7" s="84" t="s">
        <v>522</v>
      </c>
      <c r="E7" s="84" t="s">
        <v>522</v>
      </c>
      <c r="F7" s="84" t="s">
        <v>408</v>
      </c>
      <c r="G7" s="84" t="s">
        <v>495</v>
      </c>
      <c r="H7" s="84" t="s">
        <v>1237</v>
      </c>
      <c r="I7" s="84" t="s">
        <v>272</v>
      </c>
      <c r="J7" s="84" t="s">
        <v>269</v>
      </c>
      <c r="K7" s="84" t="s">
        <v>269</v>
      </c>
      <c r="L7" s="84" t="s">
        <v>271</v>
      </c>
      <c r="M7" s="84" t="s">
        <v>274</v>
      </c>
    </row>
    <row r="8" spans="1:13" ht="15.75" x14ac:dyDescent="0.25">
      <c r="A8" s="83" t="s">
        <v>1776</v>
      </c>
      <c r="B8" s="84" t="s">
        <v>300</v>
      </c>
      <c r="C8" s="84" t="s">
        <v>1111</v>
      </c>
      <c r="D8" s="84" t="s">
        <v>563</v>
      </c>
      <c r="E8" s="84" t="s">
        <v>569</v>
      </c>
      <c r="F8" s="84" t="s">
        <v>522</v>
      </c>
      <c r="G8" s="84" t="s">
        <v>495</v>
      </c>
      <c r="H8" s="84" t="s">
        <v>1237</v>
      </c>
      <c r="I8" s="84" t="s">
        <v>1237</v>
      </c>
      <c r="J8" s="84" t="s">
        <v>269</v>
      </c>
      <c r="K8" s="84" t="s">
        <v>271</v>
      </c>
      <c r="L8" s="84" t="s">
        <v>271</v>
      </c>
      <c r="M8" s="84" t="s">
        <v>271</v>
      </c>
    </row>
    <row r="9" spans="1:13" ht="15.75" x14ac:dyDescent="0.25">
      <c r="A9" s="83" t="s">
        <v>1782</v>
      </c>
      <c r="B9" s="84" t="s">
        <v>300</v>
      </c>
      <c r="C9" s="84" t="s">
        <v>270</v>
      </c>
      <c r="D9" s="84" t="s">
        <v>522</v>
      </c>
      <c r="E9" s="84" t="s">
        <v>408</v>
      </c>
      <c r="F9" s="84" t="s">
        <v>495</v>
      </c>
      <c r="G9" s="84" t="s">
        <v>270</v>
      </c>
      <c r="H9" s="84" t="s">
        <v>1237</v>
      </c>
      <c r="I9" s="84" t="s">
        <v>272</v>
      </c>
      <c r="J9" s="84" t="s">
        <v>274</v>
      </c>
      <c r="K9" s="84" t="s">
        <v>271</v>
      </c>
      <c r="L9" s="84" t="s">
        <v>271</v>
      </c>
      <c r="M9" s="84" t="s">
        <v>272</v>
      </c>
    </row>
    <row r="10" spans="1:13" ht="15.75" x14ac:dyDescent="0.25">
      <c r="A10" s="83" t="s">
        <v>1787</v>
      </c>
      <c r="B10" s="84" t="s">
        <v>268</v>
      </c>
      <c r="C10" s="84" t="s">
        <v>1237</v>
      </c>
      <c r="D10" s="84" t="s">
        <v>1237</v>
      </c>
      <c r="E10" s="84" t="s">
        <v>1237</v>
      </c>
      <c r="F10" s="84" t="s">
        <v>272</v>
      </c>
      <c r="G10" s="84" t="s">
        <v>272</v>
      </c>
      <c r="H10" s="84" t="s">
        <v>269</v>
      </c>
      <c r="I10" s="84" t="s">
        <v>271</v>
      </c>
      <c r="J10" s="84" t="s">
        <v>274</v>
      </c>
      <c r="K10" s="84" t="s">
        <v>274</v>
      </c>
      <c r="L10" s="84" t="s">
        <v>274</v>
      </c>
      <c r="M10" s="84" t="s">
        <v>274</v>
      </c>
    </row>
    <row r="11" spans="1:13" ht="15.75" x14ac:dyDescent="0.25">
      <c r="A11" s="83" t="s">
        <v>1793</v>
      </c>
      <c r="B11" s="84" t="s">
        <v>931</v>
      </c>
      <c r="C11" s="84" t="s">
        <v>1130</v>
      </c>
      <c r="D11" s="84" t="s">
        <v>406</v>
      </c>
      <c r="E11" s="84" t="s">
        <v>569</v>
      </c>
      <c r="F11" s="84" t="s">
        <v>563</v>
      </c>
      <c r="G11" s="84" t="s">
        <v>1130</v>
      </c>
      <c r="H11" s="84" t="s">
        <v>270</v>
      </c>
      <c r="I11" s="84" t="s">
        <v>271</v>
      </c>
      <c r="J11" s="84" t="s">
        <v>272</v>
      </c>
      <c r="K11" s="84" t="s">
        <v>274</v>
      </c>
      <c r="L11" s="84" t="s">
        <v>272</v>
      </c>
      <c r="M11" s="84" t="s">
        <v>274</v>
      </c>
    </row>
    <row r="12" spans="1:13" ht="15.75" x14ac:dyDescent="0.25">
      <c r="A12" s="83" t="s">
        <v>1796</v>
      </c>
      <c r="B12" s="84" t="s">
        <v>268</v>
      </c>
      <c r="C12" s="84" t="s">
        <v>270</v>
      </c>
      <c r="D12" s="84" t="s">
        <v>270</v>
      </c>
      <c r="E12" s="84" t="s">
        <v>522</v>
      </c>
      <c r="F12" s="84" t="s">
        <v>522</v>
      </c>
      <c r="G12" s="84" t="s">
        <v>522</v>
      </c>
      <c r="H12" s="84" t="s">
        <v>408</v>
      </c>
      <c r="I12" s="84" t="s">
        <v>408</v>
      </c>
      <c r="J12" s="84" t="s">
        <v>1237</v>
      </c>
      <c r="K12" s="84" t="s">
        <v>269</v>
      </c>
      <c r="L12" s="84" t="s">
        <v>269</v>
      </c>
      <c r="M12" s="84" t="s">
        <v>272</v>
      </c>
    </row>
    <row r="13" spans="1:13" ht="15.75" x14ac:dyDescent="0.25">
      <c r="A13" s="83" t="s">
        <v>1798</v>
      </c>
      <c r="B13" s="84" t="s">
        <v>931</v>
      </c>
      <c r="C13" s="84" t="s">
        <v>522</v>
      </c>
      <c r="D13" s="84" t="s">
        <v>563</v>
      </c>
      <c r="E13" s="84" t="s">
        <v>1111</v>
      </c>
      <c r="F13" s="84" t="s">
        <v>522</v>
      </c>
      <c r="G13" s="84" t="s">
        <v>270</v>
      </c>
      <c r="H13" s="84" t="s">
        <v>408</v>
      </c>
      <c r="I13" s="84" t="s">
        <v>271</v>
      </c>
      <c r="J13" s="84" t="s">
        <v>269</v>
      </c>
      <c r="K13" s="84" t="s">
        <v>271</v>
      </c>
      <c r="L13" s="84" t="s">
        <v>272</v>
      </c>
      <c r="M13" s="84" t="s">
        <v>274</v>
      </c>
    </row>
    <row r="14" spans="1:13" ht="15.75" x14ac:dyDescent="0.25">
      <c r="A14" s="83" t="s">
        <v>1804</v>
      </c>
      <c r="B14" s="84" t="s">
        <v>931</v>
      </c>
      <c r="C14" s="84" t="s">
        <v>1111</v>
      </c>
      <c r="D14" s="84" t="s">
        <v>569</v>
      </c>
      <c r="E14" s="84" t="s">
        <v>569</v>
      </c>
      <c r="F14" s="84" t="s">
        <v>1111</v>
      </c>
      <c r="G14" s="84" t="s">
        <v>522</v>
      </c>
      <c r="H14" s="84" t="s">
        <v>522</v>
      </c>
      <c r="I14" s="84" t="s">
        <v>1237</v>
      </c>
      <c r="J14" s="84" t="s">
        <v>269</v>
      </c>
      <c r="K14" s="84" t="s">
        <v>269</v>
      </c>
      <c r="L14" s="84" t="s">
        <v>271</v>
      </c>
      <c r="M14" s="84" t="s">
        <v>271</v>
      </c>
    </row>
    <row r="15" spans="1:13" ht="15.75" x14ac:dyDescent="0.25">
      <c r="A15" s="83" t="s">
        <v>1809</v>
      </c>
      <c r="B15" s="84" t="s">
        <v>1963</v>
      </c>
      <c r="C15" s="84" t="s">
        <v>1237</v>
      </c>
      <c r="D15" s="84" t="s">
        <v>270</v>
      </c>
      <c r="E15" s="84" t="s">
        <v>1237</v>
      </c>
      <c r="F15" s="84" t="s">
        <v>408</v>
      </c>
      <c r="G15" s="84" t="s">
        <v>269</v>
      </c>
      <c r="H15" s="84" t="s">
        <v>272</v>
      </c>
      <c r="I15" s="84" t="s">
        <v>271</v>
      </c>
      <c r="J15" s="84" t="s">
        <v>274</v>
      </c>
      <c r="K15" s="84" t="s">
        <v>274</v>
      </c>
      <c r="L15" s="84" t="s">
        <v>274</v>
      </c>
      <c r="M15" s="84" t="s">
        <v>271</v>
      </c>
    </row>
    <row r="16" spans="1:13" ht="15.75" x14ac:dyDescent="0.25">
      <c r="A16" s="83" t="s">
        <v>1811</v>
      </c>
      <c r="B16" s="84" t="s">
        <v>300</v>
      </c>
      <c r="C16" s="84" t="s">
        <v>522</v>
      </c>
      <c r="D16" s="84" t="s">
        <v>1111</v>
      </c>
      <c r="E16" s="84" t="s">
        <v>522</v>
      </c>
      <c r="F16" s="84" t="s">
        <v>563</v>
      </c>
      <c r="G16" s="84" t="s">
        <v>270</v>
      </c>
      <c r="H16" s="84" t="s">
        <v>408</v>
      </c>
      <c r="I16" s="84" t="s">
        <v>272</v>
      </c>
      <c r="J16" s="84" t="s">
        <v>271</v>
      </c>
      <c r="K16" s="84" t="s">
        <v>271</v>
      </c>
      <c r="L16" s="84" t="s">
        <v>272</v>
      </c>
      <c r="M16" s="84" t="s">
        <v>271</v>
      </c>
    </row>
    <row r="17" spans="1:13" ht="15.75" x14ac:dyDescent="0.25">
      <c r="A17" s="83" t="s">
        <v>1812</v>
      </c>
      <c r="B17" s="84" t="s">
        <v>421</v>
      </c>
      <c r="C17" s="84" t="s">
        <v>1237</v>
      </c>
      <c r="D17" s="84" t="s">
        <v>272</v>
      </c>
      <c r="E17" s="84" t="s">
        <v>1237</v>
      </c>
      <c r="F17" s="84" t="s">
        <v>1237</v>
      </c>
      <c r="G17" s="84" t="s">
        <v>272</v>
      </c>
      <c r="H17" s="84" t="s">
        <v>272</v>
      </c>
      <c r="I17" s="84" t="s">
        <v>272</v>
      </c>
      <c r="J17" s="84" t="s">
        <v>271</v>
      </c>
      <c r="K17" s="84" t="s">
        <v>269</v>
      </c>
      <c r="L17" s="84" t="s">
        <v>269</v>
      </c>
      <c r="M17" s="84" t="s">
        <v>271</v>
      </c>
    </row>
    <row r="18" spans="1:13" ht="15.75" x14ac:dyDescent="0.25">
      <c r="A18" s="83" t="s">
        <v>1815</v>
      </c>
      <c r="B18" s="84" t="s">
        <v>421</v>
      </c>
      <c r="C18" s="84" t="s">
        <v>563</v>
      </c>
      <c r="D18" s="84" t="s">
        <v>1111</v>
      </c>
      <c r="E18" s="84" t="s">
        <v>563</v>
      </c>
      <c r="F18" s="84" t="s">
        <v>563</v>
      </c>
      <c r="G18" s="84" t="s">
        <v>522</v>
      </c>
      <c r="H18" s="84" t="s">
        <v>522</v>
      </c>
      <c r="I18" s="84" t="s">
        <v>408</v>
      </c>
      <c r="J18" s="84" t="s">
        <v>272</v>
      </c>
      <c r="K18" s="84" t="s">
        <v>269</v>
      </c>
      <c r="L18" s="84" t="s">
        <v>271</v>
      </c>
      <c r="M18" s="84" t="s">
        <v>272</v>
      </c>
    </row>
    <row r="19" spans="1:13" ht="15.75" x14ac:dyDescent="0.25">
      <c r="A19" s="83" t="s">
        <v>1820</v>
      </c>
      <c r="B19" s="84" t="s">
        <v>268</v>
      </c>
      <c r="C19" s="84" t="s">
        <v>563</v>
      </c>
      <c r="D19" s="84" t="s">
        <v>563</v>
      </c>
      <c r="E19" s="84" t="s">
        <v>563</v>
      </c>
      <c r="F19" s="84" t="s">
        <v>1111</v>
      </c>
      <c r="G19" s="84" t="s">
        <v>522</v>
      </c>
      <c r="H19" s="84" t="s">
        <v>270</v>
      </c>
      <c r="I19" s="84" t="s">
        <v>408</v>
      </c>
      <c r="J19" s="84" t="s">
        <v>408</v>
      </c>
      <c r="K19" s="84" t="s">
        <v>1237</v>
      </c>
      <c r="L19" s="84" t="s">
        <v>408</v>
      </c>
      <c r="M19" s="84" t="s">
        <v>408</v>
      </c>
    </row>
    <row r="20" spans="1:13" ht="15.75" x14ac:dyDescent="0.25">
      <c r="A20" s="83" t="s">
        <v>1827</v>
      </c>
      <c r="B20" s="84" t="s">
        <v>268</v>
      </c>
      <c r="C20" s="84" t="s">
        <v>270</v>
      </c>
      <c r="D20" s="84" t="s">
        <v>270</v>
      </c>
      <c r="E20" s="84" t="s">
        <v>522</v>
      </c>
      <c r="F20" s="84" t="s">
        <v>270</v>
      </c>
      <c r="G20" s="84" t="s">
        <v>495</v>
      </c>
      <c r="H20" s="84" t="s">
        <v>1237</v>
      </c>
      <c r="I20" s="84" t="s">
        <v>269</v>
      </c>
      <c r="J20" s="84" t="s">
        <v>271</v>
      </c>
      <c r="K20" s="84" t="s">
        <v>271</v>
      </c>
      <c r="L20" s="84" t="s">
        <v>271</v>
      </c>
      <c r="M20" s="84" t="s">
        <v>271</v>
      </c>
    </row>
    <row r="21" spans="1:13" ht="15.75" x14ac:dyDescent="0.25">
      <c r="A21" s="83" t="s">
        <v>1832</v>
      </c>
      <c r="B21" s="84" t="s">
        <v>268</v>
      </c>
      <c r="C21" s="84" t="s">
        <v>270</v>
      </c>
      <c r="D21" s="84" t="s">
        <v>270</v>
      </c>
      <c r="E21" s="84" t="s">
        <v>522</v>
      </c>
      <c r="F21" s="84" t="s">
        <v>495</v>
      </c>
      <c r="G21" s="84" t="s">
        <v>495</v>
      </c>
      <c r="H21" s="84" t="s">
        <v>408</v>
      </c>
      <c r="I21" s="84" t="s">
        <v>1237</v>
      </c>
      <c r="J21" s="84" t="s">
        <v>272</v>
      </c>
      <c r="K21" s="84" t="s">
        <v>271</v>
      </c>
      <c r="L21" s="84" t="s">
        <v>271</v>
      </c>
      <c r="M21" s="84" t="s">
        <v>274</v>
      </c>
    </row>
    <row r="22" spans="1:13" ht="15.75" x14ac:dyDescent="0.25">
      <c r="A22" s="83" t="s">
        <v>1835</v>
      </c>
      <c r="B22" s="84" t="s">
        <v>273</v>
      </c>
      <c r="C22" s="84" t="s">
        <v>569</v>
      </c>
      <c r="D22" s="84" t="s">
        <v>1111</v>
      </c>
      <c r="E22" s="84" t="s">
        <v>563</v>
      </c>
      <c r="F22" s="84" t="s">
        <v>563</v>
      </c>
      <c r="G22" s="84" t="s">
        <v>1111</v>
      </c>
      <c r="H22" s="84" t="s">
        <v>408</v>
      </c>
      <c r="I22" s="84" t="s">
        <v>270</v>
      </c>
      <c r="J22" s="84" t="s">
        <v>408</v>
      </c>
      <c r="K22" s="84" t="s">
        <v>495</v>
      </c>
      <c r="L22" s="84" t="s">
        <v>272</v>
      </c>
      <c r="M22" s="84" t="s">
        <v>269</v>
      </c>
    </row>
    <row r="23" spans="1:13" ht="15.75" x14ac:dyDescent="0.25">
      <c r="A23" s="83" t="s">
        <v>1838</v>
      </c>
      <c r="B23" s="84" t="s">
        <v>300</v>
      </c>
      <c r="C23" s="84" t="s">
        <v>563</v>
      </c>
      <c r="D23" s="84" t="s">
        <v>569</v>
      </c>
      <c r="E23" s="84" t="s">
        <v>569</v>
      </c>
      <c r="F23" s="84" t="s">
        <v>563</v>
      </c>
      <c r="G23" s="84" t="s">
        <v>522</v>
      </c>
      <c r="H23" s="84" t="s">
        <v>522</v>
      </c>
      <c r="I23" s="84" t="s">
        <v>408</v>
      </c>
      <c r="J23" s="84" t="s">
        <v>272</v>
      </c>
      <c r="K23" s="84" t="s">
        <v>272</v>
      </c>
      <c r="L23" s="84" t="s">
        <v>269</v>
      </c>
      <c r="M23" s="84" t="s">
        <v>269</v>
      </c>
    </row>
    <row r="24" spans="1:13" ht="15.75" x14ac:dyDescent="0.25">
      <c r="A24" s="83" t="s">
        <v>1842</v>
      </c>
      <c r="B24" s="84" t="s">
        <v>931</v>
      </c>
      <c r="C24" s="84" t="s">
        <v>563</v>
      </c>
      <c r="D24" s="84" t="s">
        <v>1130</v>
      </c>
      <c r="E24" s="84" t="s">
        <v>1111</v>
      </c>
      <c r="F24" s="84" t="s">
        <v>569</v>
      </c>
      <c r="G24" s="84" t="s">
        <v>563</v>
      </c>
      <c r="H24" s="84" t="s">
        <v>522</v>
      </c>
      <c r="I24" s="84" t="s">
        <v>569</v>
      </c>
      <c r="J24" s="84" t="s">
        <v>270</v>
      </c>
      <c r="K24" s="84" t="s">
        <v>408</v>
      </c>
      <c r="L24" s="84" t="s">
        <v>522</v>
      </c>
      <c r="M24" s="84" t="s">
        <v>1237</v>
      </c>
    </row>
    <row r="25" spans="1:13" ht="15.75" x14ac:dyDescent="0.25">
      <c r="A25" s="83" t="s">
        <v>1847</v>
      </c>
      <c r="B25" s="84" t="s">
        <v>1962</v>
      </c>
      <c r="C25" s="84" t="s">
        <v>272</v>
      </c>
      <c r="D25" s="84" t="s">
        <v>270</v>
      </c>
      <c r="E25" s="84" t="s">
        <v>270</v>
      </c>
      <c r="F25" s="84" t="s">
        <v>522</v>
      </c>
      <c r="G25" s="84" t="s">
        <v>522</v>
      </c>
      <c r="H25" s="84" t="s">
        <v>408</v>
      </c>
      <c r="I25" s="84" t="s">
        <v>272</v>
      </c>
      <c r="J25" s="84" t="s">
        <v>274</v>
      </c>
      <c r="K25" s="84" t="s">
        <v>274</v>
      </c>
      <c r="L25" s="84" t="s">
        <v>271</v>
      </c>
      <c r="M25" s="84" t="s">
        <v>421</v>
      </c>
    </row>
    <row r="26" spans="1:13" ht="15.75" x14ac:dyDescent="0.25">
      <c r="A26" s="83" t="s">
        <v>1848</v>
      </c>
      <c r="B26" s="84" t="s">
        <v>274</v>
      </c>
      <c r="C26" s="84" t="s">
        <v>1130</v>
      </c>
      <c r="D26" s="84" t="s">
        <v>1111</v>
      </c>
      <c r="E26" s="84" t="s">
        <v>410</v>
      </c>
      <c r="F26" s="84" t="s">
        <v>569</v>
      </c>
      <c r="G26" s="84" t="s">
        <v>563</v>
      </c>
      <c r="H26" s="84" t="s">
        <v>495</v>
      </c>
      <c r="I26" s="84" t="s">
        <v>408</v>
      </c>
      <c r="J26" s="84" t="s">
        <v>269</v>
      </c>
      <c r="K26" s="84" t="s">
        <v>269</v>
      </c>
      <c r="L26" s="84" t="s">
        <v>271</v>
      </c>
      <c r="M26" s="84" t="s">
        <v>271</v>
      </c>
    </row>
    <row r="27" spans="1:13" ht="15.75" x14ac:dyDescent="0.25">
      <c r="A27" s="83" t="s">
        <v>1852</v>
      </c>
      <c r="B27" s="84" t="s">
        <v>273</v>
      </c>
      <c r="C27" s="84" t="s">
        <v>406</v>
      </c>
      <c r="D27" s="84" t="s">
        <v>1130</v>
      </c>
      <c r="E27" s="84" t="s">
        <v>406</v>
      </c>
      <c r="F27" s="84" t="s">
        <v>410</v>
      </c>
      <c r="G27" s="84" t="s">
        <v>569</v>
      </c>
      <c r="H27" s="84" t="s">
        <v>522</v>
      </c>
      <c r="I27" s="84" t="s">
        <v>522</v>
      </c>
      <c r="J27" s="84" t="s">
        <v>495</v>
      </c>
      <c r="K27" s="84" t="s">
        <v>495</v>
      </c>
      <c r="L27" s="84" t="s">
        <v>1237</v>
      </c>
      <c r="M27" s="84" t="s">
        <v>1237</v>
      </c>
    </row>
    <row r="28" spans="1:13" ht="15.75" x14ac:dyDescent="0.25">
      <c r="A28" s="83" t="s">
        <v>1856</v>
      </c>
      <c r="B28" s="84" t="s">
        <v>875</v>
      </c>
      <c r="C28" s="84" t="s">
        <v>274</v>
      </c>
      <c r="D28" s="84" t="s">
        <v>408</v>
      </c>
      <c r="E28" s="84" t="s">
        <v>274</v>
      </c>
      <c r="F28" s="84" t="s">
        <v>1237</v>
      </c>
      <c r="G28" s="84" t="s">
        <v>272</v>
      </c>
      <c r="H28" s="84" t="s">
        <v>269</v>
      </c>
      <c r="I28" s="84" t="s">
        <v>271</v>
      </c>
      <c r="J28" s="84" t="s">
        <v>273</v>
      </c>
      <c r="K28" s="84" t="s">
        <v>274</v>
      </c>
      <c r="L28" s="84" t="s">
        <v>274</v>
      </c>
      <c r="M28" s="84" t="s">
        <v>273</v>
      </c>
    </row>
    <row r="29" spans="1:13" ht="15.75" x14ac:dyDescent="0.25">
      <c r="A29" s="83" t="s">
        <v>1857</v>
      </c>
      <c r="B29" s="84" t="s">
        <v>421</v>
      </c>
      <c r="C29" s="84" t="s">
        <v>522</v>
      </c>
      <c r="D29" s="84" t="s">
        <v>270</v>
      </c>
      <c r="E29" s="84" t="s">
        <v>270</v>
      </c>
      <c r="F29" s="84" t="s">
        <v>270</v>
      </c>
      <c r="G29" s="84" t="s">
        <v>495</v>
      </c>
      <c r="H29" s="84" t="s">
        <v>1237</v>
      </c>
      <c r="I29" s="84" t="s">
        <v>1237</v>
      </c>
      <c r="J29" s="84" t="s">
        <v>272</v>
      </c>
      <c r="K29" s="84" t="s">
        <v>272</v>
      </c>
      <c r="L29" s="84" t="s">
        <v>271</v>
      </c>
      <c r="M29" s="84" t="s">
        <v>274</v>
      </c>
    </row>
    <row r="30" spans="1:13" ht="15.75" x14ac:dyDescent="0.25">
      <c r="A30" s="83" t="s">
        <v>1859</v>
      </c>
      <c r="B30" s="84" t="s">
        <v>300</v>
      </c>
      <c r="C30" s="84" t="s">
        <v>563</v>
      </c>
      <c r="D30" s="84" t="s">
        <v>569</v>
      </c>
      <c r="E30" s="84" t="s">
        <v>563</v>
      </c>
      <c r="F30" s="84" t="s">
        <v>1111</v>
      </c>
      <c r="G30" s="84" t="s">
        <v>522</v>
      </c>
      <c r="H30" s="84" t="s">
        <v>495</v>
      </c>
      <c r="I30" s="84" t="s">
        <v>408</v>
      </c>
      <c r="J30" s="84" t="s">
        <v>1237</v>
      </c>
      <c r="K30" s="84" t="s">
        <v>272</v>
      </c>
      <c r="L30" s="84" t="s">
        <v>269</v>
      </c>
      <c r="M30" s="84" t="s">
        <v>271</v>
      </c>
    </row>
    <row r="31" spans="1:13" ht="15.75" x14ac:dyDescent="0.25">
      <c r="A31" s="83" t="s">
        <v>1866</v>
      </c>
      <c r="B31" s="84" t="s">
        <v>268</v>
      </c>
      <c r="C31" s="84" t="s">
        <v>495</v>
      </c>
      <c r="D31" s="84" t="s">
        <v>495</v>
      </c>
      <c r="E31" s="84" t="s">
        <v>495</v>
      </c>
      <c r="F31" s="84" t="s">
        <v>408</v>
      </c>
      <c r="G31" s="84" t="s">
        <v>522</v>
      </c>
      <c r="H31" s="84" t="s">
        <v>408</v>
      </c>
      <c r="I31" s="84" t="s">
        <v>269</v>
      </c>
      <c r="J31" s="84" t="s">
        <v>269</v>
      </c>
      <c r="K31" s="84" t="s">
        <v>269</v>
      </c>
      <c r="L31" s="84" t="s">
        <v>271</v>
      </c>
      <c r="M31" s="84" t="s">
        <v>271</v>
      </c>
    </row>
    <row r="32" spans="1:13" ht="15.75" x14ac:dyDescent="0.25">
      <c r="A32" s="83" t="s">
        <v>1867</v>
      </c>
      <c r="B32" s="84" t="s">
        <v>300</v>
      </c>
      <c r="C32" s="84" t="s">
        <v>272</v>
      </c>
      <c r="D32" s="84" t="s">
        <v>1237</v>
      </c>
      <c r="E32" s="84" t="s">
        <v>269</v>
      </c>
      <c r="F32" s="84" t="s">
        <v>272</v>
      </c>
      <c r="G32" s="84" t="s">
        <v>271</v>
      </c>
      <c r="H32" s="84" t="s">
        <v>274</v>
      </c>
      <c r="I32" s="84" t="s">
        <v>269</v>
      </c>
      <c r="J32" s="84" t="s">
        <v>1237</v>
      </c>
      <c r="K32" s="84" t="s">
        <v>274</v>
      </c>
      <c r="L32" s="84" t="s">
        <v>273</v>
      </c>
      <c r="M32" s="84" t="s">
        <v>273</v>
      </c>
    </row>
    <row r="33" spans="1:13" ht="15.75" x14ac:dyDescent="0.25">
      <c r="A33" s="83" t="s">
        <v>1868</v>
      </c>
      <c r="B33" s="84" t="s">
        <v>300</v>
      </c>
      <c r="C33" s="84" t="s">
        <v>1111</v>
      </c>
      <c r="D33" s="84" t="s">
        <v>563</v>
      </c>
      <c r="E33" s="84" t="s">
        <v>270</v>
      </c>
      <c r="F33" s="84" t="s">
        <v>563</v>
      </c>
      <c r="G33" s="84" t="s">
        <v>495</v>
      </c>
      <c r="H33" s="84" t="s">
        <v>1237</v>
      </c>
      <c r="I33" s="84" t="s">
        <v>272</v>
      </c>
      <c r="J33" s="84" t="s">
        <v>271</v>
      </c>
      <c r="K33" s="84" t="s">
        <v>271</v>
      </c>
      <c r="L33" s="84" t="s">
        <v>274</v>
      </c>
      <c r="M33" s="84" t="s">
        <v>274</v>
      </c>
    </row>
    <row r="34" spans="1:13" ht="15.75" x14ac:dyDescent="0.25">
      <c r="A34" s="83" t="s">
        <v>1873</v>
      </c>
      <c r="B34" s="84" t="s">
        <v>268</v>
      </c>
      <c r="C34" s="84" t="s">
        <v>569</v>
      </c>
      <c r="D34" s="84" t="s">
        <v>569</v>
      </c>
      <c r="E34" s="84" t="s">
        <v>569</v>
      </c>
      <c r="F34" s="84" t="s">
        <v>563</v>
      </c>
      <c r="G34" s="84" t="s">
        <v>1111</v>
      </c>
      <c r="H34" s="84" t="s">
        <v>495</v>
      </c>
      <c r="I34" s="84" t="s">
        <v>270</v>
      </c>
      <c r="J34" s="84" t="s">
        <v>495</v>
      </c>
      <c r="K34" s="84" t="s">
        <v>1237</v>
      </c>
      <c r="L34" s="84" t="s">
        <v>1237</v>
      </c>
      <c r="M34" s="84" t="s">
        <v>1237</v>
      </c>
    </row>
    <row r="35" spans="1:13" ht="15.75" x14ac:dyDescent="0.25">
      <c r="A35" s="83" t="s">
        <v>1881</v>
      </c>
      <c r="B35" s="84" t="s">
        <v>274</v>
      </c>
      <c r="C35" s="84" t="s">
        <v>495</v>
      </c>
      <c r="D35" s="84" t="s">
        <v>272</v>
      </c>
      <c r="E35" s="84" t="s">
        <v>408</v>
      </c>
      <c r="F35" s="84" t="s">
        <v>1237</v>
      </c>
      <c r="G35" s="84" t="s">
        <v>1237</v>
      </c>
      <c r="H35" s="84" t="s">
        <v>271</v>
      </c>
      <c r="I35" s="84" t="s">
        <v>269</v>
      </c>
      <c r="J35" s="84" t="s">
        <v>269</v>
      </c>
      <c r="K35" s="84" t="s">
        <v>269</v>
      </c>
      <c r="L35" s="84" t="s">
        <v>271</v>
      </c>
      <c r="M35" s="84" t="s">
        <v>269</v>
      </c>
    </row>
    <row r="36" spans="1:13" ht="15.75" x14ac:dyDescent="0.25">
      <c r="A36" s="83" t="s">
        <v>1883</v>
      </c>
      <c r="B36" s="84" t="s">
        <v>274</v>
      </c>
      <c r="C36" s="84" t="s">
        <v>1130</v>
      </c>
      <c r="D36" s="84" t="s">
        <v>1111</v>
      </c>
      <c r="E36" s="84" t="s">
        <v>1130</v>
      </c>
      <c r="F36" s="84" t="s">
        <v>569</v>
      </c>
      <c r="G36" s="84" t="s">
        <v>522</v>
      </c>
      <c r="H36" s="84" t="s">
        <v>270</v>
      </c>
      <c r="I36" s="84" t="s">
        <v>408</v>
      </c>
      <c r="J36" s="84" t="s">
        <v>408</v>
      </c>
      <c r="K36" s="84" t="s">
        <v>272</v>
      </c>
      <c r="L36" s="84" t="s">
        <v>1237</v>
      </c>
      <c r="M36" s="84" t="s">
        <v>1237</v>
      </c>
    </row>
    <row r="37" spans="1:13" ht="15.75" x14ac:dyDescent="0.25">
      <c r="A37" s="83" t="s">
        <v>1886</v>
      </c>
      <c r="B37" s="84" t="s">
        <v>268</v>
      </c>
      <c r="C37" s="84" t="s">
        <v>563</v>
      </c>
      <c r="D37" s="84" t="s">
        <v>563</v>
      </c>
      <c r="E37" s="84" t="s">
        <v>1130</v>
      </c>
      <c r="F37" s="84" t="s">
        <v>563</v>
      </c>
      <c r="G37" s="84" t="s">
        <v>1111</v>
      </c>
      <c r="H37" s="84" t="s">
        <v>270</v>
      </c>
      <c r="I37" s="84" t="s">
        <v>1237</v>
      </c>
      <c r="J37" s="84" t="s">
        <v>272</v>
      </c>
      <c r="K37" s="84" t="s">
        <v>269</v>
      </c>
      <c r="L37" s="84" t="s">
        <v>272</v>
      </c>
      <c r="M37" s="84" t="s">
        <v>271</v>
      </c>
    </row>
    <row r="38" spans="1:13" ht="15.75" x14ac:dyDescent="0.25">
      <c r="A38" s="83" t="s">
        <v>1893</v>
      </c>
      <c r="B38" s="84" t="s">
        <v>267</v>
      </c>
      <c r="C38" s="84" t="s">
        <v>267</v>
      </c>
      <c r="D38" s="84" t="s">
        <v>267</v>
      </c>
      <c r="E38" s="84" t="s">
        <v>267</v>
      </c>
      <c r="F38" s="84" t="s">
        <v>267</v>
      </c>
      <c r="G38" s="84" t="s">
        <v>267</v>
      </c>
      <c r="H38" s="84" t="s">
        <v>267</v>
      </c>
      <c r="I38" s="84" t="s">
        <v>267</v>
      </c>
      <c r="J38" s="84" t="s">
        <v>267</v>
      </c>
      <c r="K38" s="84" t="s">
        <v>267</v>
      </c>
      <c r="L38" s="84" t="s">
        <v>267</v>
      </c>
      <c r="M38" s="84" t="s">
        <v>267</v>
      </c>
    </row>
    <row r="39" spans="1:13" ht="15.75" x14ac:dyDescent="0.25">
      <c r="A39" s="83" t="s">
        <v>1894</v>
      </c>
      <c r="B39" s="84" t="s">
        <v>268</v>
      </c>
      <c r="C39" s="84" t="s">
        <v>522</v>
      </c>
      <c r="D39" s="84" t="s">
        <v>522</v>
      </c>
      <c r="E39" s="84" t="s">
        <v>1111</v>
      </c>
      <c r="F39" s="84" t="s">
        <v>522</v>
      </c>
      <c r="G39" s="84" t="s">
        <v>270</v>
      </c>
      <c r="H39" s="84" t="s">
        <v>408</v>
      </c>
      <c r="I39" s="84" t="s">
        <v>1237</v>
      </c>
      <c r="J39" s="84" t="s">
        <v>272</v>
      </c>
      <c r="K39" s="84" t="s">
        <v>269</v>
      </c>
      <c r="L39" s="84" t="s">
        <v>269</v>
      </c>
      <c r="M39" s="84" t="s">
        <v>269</v>
      </c>
    </row>
  </sheetData>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10"/>
  <sheetViews>
    <sheetView showGridLines="0" workbookViewId="0">
      <pane ySplit="5" topLeftCell="A6" activePane="bottomLeft" state="frozen"/>
      <selection pane="bottomLeft" activeCell="A14" sqref="A14"/>
    </sheetView>
  </sheetViews>
  <sheetFormatPr defaultColWidth="11.42578125" defaultRowHeight="15" x14ac:dyDescent="0.25"/>
  <cols>
    <col min="1" max="1" width="59.5703125" customWidth="1"/>
    <col min="2" max="2" width="17.7109375" customWidth="1"/>
    <col min="3" max="13" width="12.5703125" customWidth="1"/>
  </cols>
  <sheetData>
    <row r="1" spans="1:13" ht="20.25" x14ac:dyDescent="0.3">
      <c r="A1" s="17" t="s">
        <v>2120</v>
      </c>
      <c r="C1" s="56"/>
      <c r="D1" s="56"/>
      <c r="E1" s="56"/>
      <c r="F1" s="56"/>
      <c r="G1" s="56"/>
      <c r="H1" s="56"/>
      <c r="I1" s="56"/>
      <c r="J1" s="56"/>
      <c r="K1" s="56"/>
      <c r="L1" s="56"/>
      <c r="M1" s="56"/>
    </row>
    <row r="2" spans="1:13" ht="15.75" x14ac:dyDescent="0.25">
      <c r="A2" s="85" t="s">
        <v>175</v>
      </c>
      <c r="B2" s="83"/>
      <c r="C2" s="84"/>
      <c r="D2" s="84"/>
      <c r="E2" s="84"/>
      <c r="F2" s="84"/>
      <c r="G2" s="84"/>
      <c r="H2" s="84"/>
      <c r="I2" s="84"/>
      <c r="J2" s="84"/>
      <c r="K2" s="84"/>
      <c r="L2" s="56"/>
      <c r="M2" s="56"/>
    </row>
    <row r="3" spans="1:13" ht="15.75" x14ac:dyDescent="0.25">
      <c r="A3" s="85" t="s">
        <v>176</v>
      </c>
      <c r="B3" s="83"/>
      <c r="C3" s="84"/>
      <c r="D3" s="84"/>
      <c r="E3" s="84"/>
      <c r="F3" s="84"/>
      <c r="G3" s="84"/>
      <c r="H3" s="84"/>
      <c r="I3" s="84"/>
      <c r="J3" s="84"/>
      <c r="K3" s="84"/>
      <c r="L3" s="56"/>
      <c r="M3" s="56"/>
    </row>
    <row r="4" spans="1:13" ht="15.75" x14ac:dyDescent="0.25">
      <c r="A4" s="83" t="s">
        <v>177</v>
      </c>
      <c r="B4" s="83"/>
      <c r="C4" s="84"/>
      <c r="D4" s="84"/>
      <c r="E4" s="84"/>
      <c r="F4" s="84"/>
      <c r="G4" s="84"/>
      <c r="H4" s="84"/>
      <c r="I4" s="84"/>
      <c r="J4" s="84"/>
      <c r="K4" s="84"/>
      <c r="L4" s="56"/>
      <c r="M4" s="56"/>
    </row>
    <row r="5" spans="1:13" ht="15.75" x14ac:dyDescent="0.25">
      <c r="A5" s="86" t="s">
        <v>2121</v>
      </c>
      <c r="B5" s="86" t="s">
        <v>179</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3" t="s">
        <v>2122</v>
      </c>
      <c r="B6" s="95" t="s">
        <v>1988</v>
      </c>
      <c r="C6" s="96" t="s">
        <v>2127</v>
      </c>
      <c r="D6" s="96" t="s">
        <v>2128</v>
      </c>
      <c r="E6" s="96" t="s">
        <v>2129</v>
      </c>
      <c r="F6" s="96" t="s">
        <v>2130</v>
      </c>
      <c r="G6" s="96" t="s">
        <v>2131</v>
      </c>
      <c r="H6" s="96" t="s">
        <v>1057</v>
      </c>
      <c r="I6" s="96" t="s">
        <v>2132</v>
      </c>
      <c r="J6" s="84" t="s">
        <v>2133</v>
      </c>
      <c r="K6" s="84" t="s">
        <v>191</v>
      </c>
      <c r="L6" s="96" t="s">
        <v>191</v>
      </c>
      <c r="M6" s="96" t="s">
        <v>191</v>
      </c>
    </row>
    <row r="7" spans="1:13" ht="15.75" x14ac:dyDescent="0.25">
      <c r="A7" s="83" t="s">
        <v>2123</v>
      </c>
      <c r="B7" s="95" t="s">
        <v>2134</v>
      </c>
      <c r="C7" s="96" t="s">
        <v>2135</v>
      </c>
      <c r="D7" s="96" t="s">
        <v>2136</v>
      </c>
      <c r="E7" s="96" t="s">
        <v>2137</v>
      </c>
      <c r="F7" s="96" t="s">
        <v>2138</v>
      </c>
      <c r="G7" s="96" t="s">
        <v>2139</v>
      </c>
      <c r="H7" s="96" t="s">
        <v>2140</v>
      </c>
      <c r="I7" s="96" t="s">
        <v>2141</v>
      </c>
      <c r="J7" s="96" t="s">
        <v>2141</v>
      </c>
      <c r="K7" s="96" t="s">
        <v>2142</v>
      </c>
      <c r="L7" s="96" t="s">
        <v>1050</v>
      </c>
      <c r="M7" s="96" t="s">
        <v>2142</v>
      </c>
    </row>
    <row r="8" spans="1:13" ht="15.75" x14ac:dyDescent="0.25">
      <c r="A8" s="83" t="s">
        <v>2124</v>
      </c>
      <c r="B8" s="95" t="s">
        <v>2143</v>
      </c>
      <c r="C8" s="96" t="s">
        <v>2144</v>
      </c>
      <c r="D8" s="96" t="s">
        <v>2145</v>
      </c>
      <c r="E8" s="96" t="s">
        <v>2146</v>
      </c>
      <c r="F8" s="96" t="s">
        <v>2147</v>
      </c>
      <c r="G8" s="96" t="s">
        <v>2148</v>
      </c>
      <c r="H8" s="96" t="s">
        <v>2149</v>
      </c>
      <c r="I8" s="96" t="s">
        <v>2150</v>
      </c>
      <c r="J8" s="96" t="s">
        <v>2151</v>
      </c>
      <c r="K8" s="96" t="s">
        <v>2152</v>
      </c>
      <c r="L8" s="96" t="s">
        <v>2153</v>
      </c>
      <c r="M8" s="96" t="s">
        <v>2154</v>
      </c>
    </row>
    <row r="9" spans="1:13" ht="15.75" x14ac:dyDescent="0.25">
      <c r="A9" s="83" t="s">
        <v>2125</v>
      </c>
      <c r="B9" s="95" t="s">
        <v>2155</v>
      </c>
      <c r="C9" s="96" t="s">
        <v>2156</v>
      </c>
      <c r="D9" s="96" t="s">
        <v>2157</v>
      </c>
      <c r="E9" s="96" t="s">
        <v>2158</v>
      </c>
      <c r="F9" s="96" t="s">
        <v>2159</v>
      </c>
      <c r="G9" s="96" t="s">
        <v>2160</v>
      </c>
      <c r="H9" s="96" t="s">
        <v>2161</v>
      </c>
      <c r="I9" s="96" t="s">
        <v>2162</v>
      </c>
      <c r="J9" s="96" t="s">
        <v>2130</v>
      </c>
      <c r="K9" s="96" t="s">
        <v>2163</v>
      </c>
      <c r="L9" s="96" t="s">
        <v>2164</v>
      </c>
      <c r="M9" s="96" t="s">
        <v>2130</v>
      </c>
    </row>
    <row r="10" spans="1:13" ht="15.75" x14ac:dyDescent="0.25">
      <c r="A10" s="83" t="s">
        <v>2126</v>
      </c>
      <c r="B10" s="95" t="s">
        <v>2165</v>
      </c>
      <c r="C10" s="96" t="s">
        <v>2166</v>
      </c>
      <c r="D10" s="96" t="s">
        <v>2167</v>
      </c>
      <c r="E10" s="96" t="s">
        <v>2168</v>
      </c>
      <c r="F10" s="96" t="s">
        <v>2169</v>
      </c>
      <c r="G10" s="96" t="s">
        <v>2139</v>
      </c>
      <c r="H10" s="96" t="s">
        <v>2170</v>
      </c>
      <c r="I10" s="96" t="s">
        <v>2159</v>
      </c>
      <c r="J10" s="96" t="s">
        <v>2159</v>
      </c>
      <c r="K10" s="96" t="s">
        <v>2171</v>
      </c>
      <c r="L10" s="96" t="s">
        <v>2130</v>
      </c>
      <c r="M10" s="96" t="s">
        <v>191</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8"/>
  <sheetViews>
    <sheetView showGridLines="0" topLeftCell="A21" workbookViewId="0">
      <selection activeCell="C25" sqref="C25"/>
    </sheetView>
  </sheetViews>
  <sheetFormatPr defaultColWidth="11.42578125" defaultRowHeight="15" x14ac:dyDescent="0.25"/>
  <cols>
    <col min="1" max="1" width="21.28515625" customWidth="1"/>
    <col min="2" max="2" width="51.42578125" customWidth="1"/>
    <col min="3" max="3" width="183.140625" customWidth="1"/>
  </cols>
  <sheetData>
    <row r="1" spans="1:3" ht="20.25" x14ac:dyDescent="0.3">
      <c r="A1" s="17" t="s">
        <v>68</v>
      </c>
      <c r="C1" s="23"/>
    </row>
    <row r="2" spans="1:3" ht="15.75" x14ac:dyDescent="0.25">
      <c r="A2" s="19" t="s">
        <v>17</v>
      </c>
      <c r="B2" s="19"/>
      <c r="C2" s="24"/>
    </row>
    <row r="3" spans="1:3" ht="15.75" x14ac:dyDescent="0.25">
      <c r="A3" s="25" t="s">
        <v>69</v>
      </c>
      <c r="B3" s="25" t="s">
        <v>70</v>
      </c>
      <c r="C3" s="26" t="s">
        <v>71</v>
      </c>
    </row>
    <row r="4" spans="1:3" s="29" customFormat="1" ht="75" x14ac:dyDescent="0.25">
      <c r="A4" s="27" t="s">
        <v>72</v>
      </c>
      <c r="B4" s="27" t="s">
        <v>73</v>
      </c>
      <c r="C4" s="28" t="s">
        <v>74</v>
      </c>
    </row>
    <row r="5" spans="1:3" s="29" customFormat="1" ht="30" x14ac:dyDescent="0.25">
      <c r="A5" s="27" t="s">
        <v>75</v>
      </c>
      <c r="B5" s="27" t="s">
        <v>73</v>
      </c>
      <c r="C5" s="28" t="s">
        <v>76</v>
      </c>
    </row>
    <row r="6" spans="1:3" s="29" customFormat="1" ht="60" x14ac:dyDescent="0.25">
      <c r="A6" s="27" t="s">
        <v>77</v>
      </c>
      <c r="B6" s="27" t="s">
        <v>73</v>
      </c>
      <c r="C6" s="28" t="s">
        <v>78</v>
      </c>
    </row>
    <row r="7" spans="1:3" s="29" customFormat="1" ht="30" x14ac:dyDescent="0.25">
      <c r="A7" s="27" t="s">
        <v>79</v>
      </c>
      <c r="B7" s="27" t="s">
        <v>73</v>
      </c>
      <c r="C7" s="28" t="s">
        <v>80</v>
      </c>
    </row>
    <row r="8" spans="1:3" s="29" customFormat="1" x14ac:dyDescent="0.25">
      <c r="A8" s="27" t="s">
        <v>79</v>
      </c>
      <c r="B8" s="27" t="s">
        <v>21</v>
      </c>
      <c r="C8" s="28" t="s">
        <v>81</v>
      </c>
    </row>
    <row r="9" spans="1:3" s="29" customFormat="1" ht="45" x14ac:dyDescent="0.25">
      <c r="A9" s="27" t="s">
        <v>82</v>
      </c>
      <c r="B9" s="27" t="s">
        <v>21</v>
      </c>
      <c r="C9" s="28" t="s">
        <v>83</v>
      </c>
    </row>
    <row r="10" spans="1:3" s="29" customFormat="1" ht="75" x14ac:dyDescent="0.25">
      <c r="A10" s="27" t="s">
        <v>84</v>
      </c>
      <c r="B10" s="27" t="s">
        <v>21</v>
      </c>
      <c r="C10" s="28" t="s">
        <v>85</v>
      </c>
    </row>
    <row r="11" spans="1:3" s="29" customFormat="1" x14ac:dyDescent="0.25">
      <c r="A11" s="27" t="s">
        <v>86</v>
      </c>
      <c r="B11" s="27" t="s">
        <v>24</v>
      </c>
      <c r="C11" s="28" t="s">
        <v>87</v>
      </c>
    </row>
    <row r="12" spans="1:3" s="29" customFormat="1" ht="60" x14ac:dyDescent="0.25">
      <c r="A12" s="27" t="s">
        <v>88</v>
      </c>
      <c r="B12" s="27" t="s">
        <v>24</v>
      </c>
      <c r="C12" s="28" t="s">
        <v>89</v>
      </c>
    </row>
    <row r="13" spans="1:3" s="29" customFormat="1" x14ac:dyDescent="0.25">
      <c r="A13" s="27" t="s">
        <v>90</v>
      </c>
      <c r="B13" s="27" t="s">
        <v>27</v>
      </c>
      <c r="C13" s="28" t="s">
        <v>91</v>
      </c>
    </row>
    <row r="14" spans="1:3" s="29" customFormat="1" ht="30" x14ac:dyDescent="0.25">
      <c r="A14" s="27" t="s">
        <v>92</v>
      </c>
      <c r="B14" s="27" t="s">
        <v>27</v>
      </c>
      <c r="C14" s="28" t="s">
        <v>93</v>
      </c>
    </row>
    <row r="15" spans="1:3" s="29" customFormat="1" x14ac:dyDescent="0.25">
      <c r="A15" s="27" t="s">
        <v>94</v>
      </c>
      <c r="B15" s="27" t="s">
        <v>29</v>
      </c>
      <c r="C15" s="28" t="s">
        <v>95</v>
      </c>
    </row>
    <row r="16" spans="1:3" s="29" customFormat="1" x14ac:dyDescent="0.25">
      <c r="A16" s="27" t="s">
        <v>96</v>
      </c>
      <c r="B16" s="27" t="s">
        <v>29</v>
      </c>
      <c r="C16" s="28" t="s">
        <v>97</v>
      </c>
    </row>
    <row r="17" spans="1:3" s="29" customFormat="1" ht="30" x14ac:dyDescent="0.25">
      <c r="A17" s="27" t="s">
        <v>98</v>
      </c>
      <c r="B17" s="27" t="s">
        <v>33</v>
      </c>
      <c r="C17" s="28" t="s">
        <v>99</v>
      </c>
    </row>
    <row r="18" spans="1:3" s="29" customFormat="1" ht="45" x14ac:dyDescent="0.25">
      <c r="A18" s="27" t="s">
        <v>100</v>
      </c>
      <c r="B18" s="27" t="s">
        <v>37</v>
      </c>
      <c r="C18" s="28" t="s">
        <v>101</v>
      </c>
    </row>
    <row r="19" spans="1:3" s="29" customFormat="1" x14ac:dyDescent="0.25">
      <c r="A19" s="27" t="s">
        <v>102</v>
      </c>
      <c r="B19" s="27" t="s">
        <v>40</v>
      </c>
      <c r="C19" s="28" t="s">
        <v>103</v>
      </c>
    </row>
    <row r="20" spans="1:3" s="29" customFormat="1" ht="45" x14ac:dyDescent="0.25">
      <c r="A20" s="27" t="s">
        <v>104</v>
      </c>
      <c r="B20" s="27" t="s">
        <v>105</v>
      </c>
      <c r="C20" s="28" t="s">
        <v>106</v>
      </c>
    </row>
    <row r="21" spans="1:3" s="29" customFormat="1" ht="165" x14ac:dyDescent="0.25">
      <c r="A21" s="27" t="s">
        <v>107</v>
      </c>
      <c r="B21" s="27" t="s">
        <v>46</v>
      </c>
      <c r="C21" s="28" t="s">
        <v>108</v>
      </c>
    </row>
    <row r="22" spans="1:3" s="29" customFormat="1" ht="105" x14ac:dyDescent="0.25">
      <c r="A22" s="27" t="s">
        <v>109</v>
      </c>
      <c r="B22" s="27" t="s">
        <v>46</v>
      </c>
      <c r="C22" s="28" t="s">
        <v>110</v>
      </c>
    </row>
    <row r="23" spans="1:3" s="29" customFormat="1" ht="60" x14ac:dyDescent="0.25">
      <c r="A23" s="27" t="s">
        <v>111</v>
      </c>
      <c r="B23" s="27" t="s">
        <v>48</v>
      </c>
      <c r="C23" s="28" t="s">
        <v>112</v>
      </c>
    </row>
    <row r="24" spans="1:3" s="29" customFormat="1" x14ac:dyDescent="0.25">
      <c r="A24" s="27" t="s">
        <v>113</v>
      </c>
      <c r="B24" s="27" t="s">
        <v>114</v>
      </c>
      <c r="C24" s="28" t="s">
        <v>115</v>
      </c>
    </row>
    <row r="25" spans="1:3" s="29" customFormat="1" x14ac:dyDescent="0.25">
      <c r="A25" s="27" t="s">
        <v>116</v>
      </c>
      <c r="B25" s="27" t="s">
        <v>56</v>
      </c>
      <c r="C25" s="28" t="s">
        <v>117</v>
      </c>
    </row>
    <row r="26" spans="1:3" s="29" customFormat="1" x14ac:dyDescent="0.25">
      <c r="A26" s="27" t="s">
        <v>118</v>
      </c>
      <c r="B26" s="27" t="s">
        <v>56</v>
      </c>
      <c r="C26" s="28" t="s">
        <v>119</v>
      </c>
    </row>
    <row r="27" spans="1:3" s="29" customFormat="1" x14ac:dyDescent="0.25">
      <c r="A27" s="27" t="s">
        <v>120</v>
      </c>
      <c r="B27" s="27" t="s">
        <v>59</v>
      </c>
      <c r="C27" s="28" t="s">
        <v>121</v>
      </c>
    </row>
    <row r="28" spans="1:3" ht="60.75" x14ac:dyDescent="0.25">
      <c r="A28" s="19" t="s">
        <v>122</v>
      </c>
      <c r="B28" s="19" t="s">
        <v>59</v>
      </c>
      <c r="C28" s="24" t="s">
        <v>123</v>
      </c>
    </row>
  </sheetData>
  <pageMargins left="0.7" right="0.7" top="0.75" bottom="0.75" header="0.3" footer="0.3"/>
  <pageSetup paperSize="9"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9"/>
  <sheetViews>
    <sheetView showGridLines="0" workbookViewId="0">
      <pane ySplit="5" topLeftCell="A6" activePane="bottomLeft" state="frozen"/>
      <selection pane="bottomLeft" activeCell="G2" sqref="G2"/>
    </sheetView>
  </sheetViews>
  <sheetFormatPr defaultColWidth="11.42578125" defaultRowHeight="15" x14ac:dyDescent="0.25"/>
  <cols>
    <col min="1" max="1" width="65.28515625" customWidth="1"/>
    <col min="2" max="2" width="17.7109375" customWidth="1"/>
    <col min="3" max="13" width="12.42578125" customWidth="1"/>
  </cols>
  <sheetData>
    <row r="1" spans="1:13" ht="20.25" x14ac:dyDescent="0.3">
      <c r="A1" s="17" t="s">
        <v>2172</v>
      </c>
      <c r="C1" s="56"/>
      <c r="D1" s="56"/>
      <c r="E1" s="56"/>
      <c r="F1" s="56"/>
      <c r="G1" s="56"/>
      <c r="H1" s="56"/>
      <c r="I1" s="56"/>
      <c r="J1" s="56"/>
      <c r="K1" s="56"/>
      <c r="L1" s="56"/>
      <c r="M1" s="56"/>
    </row>
    <row r="2" spans="1:13" ht="15.75" x14ac:dyDescent="0.25">
      <c r="A2" s="85" t="s">
        <v>175</v>
      </c>
      <c r="B2" s="83"/>
      <c r="C2" s="84"/>
      <c r="D2" s="84"/>
      <c r="E2" s="84"/>
      <c r="F2" s="84"/>
      <c r="G2" s="84"/>
      <c r="H2" s="84"/>
      <c r="I2" s="84"/>
      <c r="J2" s="84"/>
      <c r="K2" s="84"/>
      <c r="L2" s="56"/>
      <c r="M2" s="56"/>
    </row>
    <row r="3" spans="1:13" ht="15.75" x14ac:dyDescent="0.25">
      <c r="A3" s="85" t="s">
        <v>176</v>
      </c>
      <c r="B3" s="83"/>
      <c r="C3" s="84"/>
      <c r="D3" s="84"/>
      <c r="E3" s="84"/>
      <c r="F3" s="84"/>
      <c r="G3" s="84"/>
      <c r="H3" s="84"/>
      <c r="I3" s="84"/>
      <c r="J3" s="84"/>
      <c r="K3" s="84"/>
      <c r="L3" s="56"/>
      <c r="M3" s="56"/>
    </row>
    <row r="4" spans="1:13" ht="15.75" x14ac:dyDescent="0.25">
      <c r="A4" s="83" t="s">
        <v>177</v>
      </c>
      <c r="B4" s="83"/>
      <c r="C4" s="84"/>
      <c r="D4" s="84"/>
      <c r="E4" s="84"/>
      <c r="F4" s="84"/>
      <c r="G4" s="84"/>
      <c r="H4" s="84"/>
      <c r="I4" s="84"/>
      <c r="J4" s="84"/>
      <c r="K4" s="84"/>
      <c r="L4" s="56"/>
      <c r="M4" s="56"/>
    </row>
    <row r="5" spans="1:13" ht="15.75" x14ac:dyDescent="0.25">
      <c r="A5" s="86" t="s">
        <v>2121</v>
      </c>
      <c r="B5" s="86" t="s">
        <v>179</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83" t="s">
        <v>2122</v>
      </c>
      <c r="B6" s="95" t="s">
        <v>2173</v>
      </c>
      <c r="C6" s="84" t="s">
        <v>1199</v>
      </c>
      <c r="D6" s="84" t="s">
        <v>2024</v>
      </c>
      <c r="E6" s="84" t="s">
        <v>1199</v>
      </c>
      <c r="F6" s="84" t="s">
        <v>1512</v>
      </c>
      <c r="G6" s="84" t="s">
        <v>1654</v>
      </c>
      <c r="H6" s="84" t="s">
        <v>1109</v>
      </c>
      <c r="I6" s="84" t="s">
        <v>1654</v>
      </c>
      <c r="J6" s="84" t="s">
        <v>419</v>
      </c>
      <c r="K6" s="84" t="s">
        <v>325</v>
      </c>
      <c r="L6" s="84" t="s">
        <v>896</v>
      </c>
      <c r="M6" s="84" t="s">
        <v>1313</v>
      </c>
    </row>
    <row r="7" spans="1:13" ht="15.75" x14ac:dyDescent="0.25">
      <c r="A7" s="83" t="s">
        <v>2124</v>
      </c>
      <c r="B7" s="95" t="s">
        <v>2174</v>
      </c>
      <c r="C7" s="84" t="s">
        <v>896</v>
      </c>
      <c r="D7" s="84" t="s">
        <v>1313</v>
      </c>
      <c r="E7" s="84" t="s">
        <v>419</v>
      </c>
      <c r="F7" s="84" t="s">
        <v>1940</v>
      </c>
      <c r="G7" s="84" t="s">
        <v>1244</v>
      </c>
      <c r="H7" s="84" t="s">
        <v>1244</v>
      </c>
      <c r="I7" s="84" t="s">
        <v>1244</v>
      </c>
      <c r="J7" s="84" t="s">
        <v>1244</v>
      </c>
      <c r="K7" s="84" t="s">
        <v>877</v>
      </c>
      <c r="L7" s="84" t="s">
        <v>877</v>
      </c>
      <c r="M7" s="84" t="s">
        <v>709</v>
      </c>
    </row>
    <row r="8" spans="1:13" ht="15.75" x14ac:dyDescent="0.25">
      <c r="A8" s="83" t="s">
        <v>2125</v>
      </c>
      <c r="B8" s="95" t="s">
        <v>1006</v>
      </c>
      <c r="C8" s="84" t="s">
        <v>1940</v>
      </c>
      <c r="D8" s="84" t="s">
        <v>1940</v>
      </c>
      <c r="E8" s="84" t="s">
        <v>1512</v>
      </c>
      <c r="F8" s="84" t="s">
        <v>1512</v>
      </c>
      <c r="G8" s="84" t="s">
        <v>1512</v>
      </c>
      <c r="H8" s="84" t="s">
        <v>1512</v>
      </c>
      <c r="I8" s="84" t="s">
        <v>1512</v>
      </c>
      <c r="J8" s="84" t="s">
        <v>1512</v>
      </c>
      <c r="K8" s="84" t="s">
        <v>1244</v>
      </c>
      <c r="L8" s="84" t="s">
        <v>1245</v>
      </c>
      <c r="M8" s="84" t="s">
        <v>1245</v>
      </c>
    </row>
    <row r="9" spans="1:13" ht="15.75" x14ac:dyDescent="0.25">
      <c r="A9" s="83" t="s">
        <v>2126</v>
      </c>
      <c r="B9" s="95" t="s">
        <v>2175</v>
      </c>
      <c r="C9" s="84" t="s">
        <v>1980</v>
      </c>
      <c r="D9" s="84" t="s">
        <v>1227</v>
      </c>
      <c r="E9" s="84" t="s">
        <v>2051</v>
      </c>
      <c r="F9" s="84" t="s">
        <v>325</v>
      </c>
      <c r="G9" s="84" t="s">
        <v>419</v>
      </c>
      <c r="H9" s="84" t="s">
        <v>325</v>
      </c>
      <c r="I9" s="84" t="s">
        <v>2051</v>
      </c>
      <c r="J9" s="84" t="s">
        <v>896</v>
      </c>
      <c r="K9" s="84" t="s">
        <v>896</v>
      </c>
      <c r="L9" s="84" t="s">
        <v>896</v>
      </c>
      <c r="M9" s="84" t="s">
        <v>191</v>
      </c>
    </row>
  </sheetData>
  <pageMargins left="0.7" right="0.7" top="0.75" bottom="0.75" header="0.3" footer="0.3"/>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O38"/>
  <sheetViews>
    <sheetView showGridLines="0" workbookViewId="0">
      <pane ySplit="5" topLeftCell="A6" activePane="bottomLeft" state="frozen"/>
      <selection pane="bottomLeft" activeCell="B26" sqref="B26"/>
    </sheetView>
  </sheetViews>
  <sheetFormatPr defaultColWidth="9.140625" defaultRowHeight="15" x14ac:dyDescent="0.25"/>
  <cols>
    <col min="1" max="1" width="51" style="116" customWidth="1"/>
    <col min="2" max="3" width="11" style="116" customWidth="1"/>
    <col min="4" max="4" width="9.7109375" style="116" bestFit="1" customWidth="1"/>
    <col min="5" max="6" width="11.42578125" style="116" customWidth="1"/>
    <col min="7" max="10" width="12.5703125" style="116" customWidth="1"/>
    <col min="16" max="16" width="9.85546875" style="116" bestFit="1" customWidth="1"/>
    <col min="17" max="16384" width="9.140625" style="116"/>
  </cols>
  <sheetData>
    <row r="1" spans="1:15" ht="20.25" x14ac:dyDescent="0.3">
      <c r="A1" s="57" t="s">
        <v>2176</v>
      </c>
      <c r="B1" s="57"/>
      <c r="C1" s="57"/>
      <c r="D1" s="57"/>
      <c r="E1" s="75"/>
      <c r="F1" s="75"/>
      <c r="G1" s="75"/>
      <c r="H1" s="75"/>
      <c r="I1" s="75"/>
      <c r="J1" s="75"/>
      <c r="K1" s="116"/>
      <c r="L1" s="116"/>
      <c r="M1" s="116"/>
      <c r="N1" s="116"/>
      <c r="O1" s="116"/>
    </row>
    <row r="2" spans="1:15" s="32" customFormat="1" ht="15.75" x14ac:dyDescent="0.25">
      <c r="A2" s="5" t="s">
        <v>175</v>
      </c>
      <c r="B2" s="5"/>
      <c r="C2" s="5"/>
      <c r="D2" s="5"/>
      <c r="G2" s="5"/>
      <c r="H2" s="5"/>
      <c r="I2" s="117"/>
      <c r="J2" s="117"/>
    </row>
    <row r="3" spans="1:15" s="32" customFormat="1" ht="15.75" x14ac:dyDescent="0.25">
      <c r="A3" s="5" t="s">
        <v>403</v>
      </c>
      <c r="B3" s="5"/>
      <c r="C3" s="5"/>
      <c r="D3" s="5"/>
      <c r="G3" s="5"/>
      <c r="H3" s="5"/>
      <c r="I3" s="117"/>
      <c r="J3" s="117"/>
    </row>
    <row r="4" spans="1:15" s="60" customFormat="1" ht="24" customHeight="1" x14ac:dyDescent="0.25">
      <c r="A4" s="15" t="s">
        <v>177</v>
      </c>
      <c r="B4" s="15"/>
      <c r="C4" s="15"/>
      <c r="D4" s="15"/>
      <c r="G4" s="15"/>
      <c r="H4" s="15"/>
      <c r="I4" s="118"/>
      <c r="J4" s="118"/>
    </row>
    <row r="5" spans="1:15" ht="15.75" x14ac:dyDescent="0.25">
      <c r="A5" s="81" t="s">
        <v>1648</v>
      </c>
      <c r="B5" s="119" t="s">
        <v>214</v>
      </c>
      <c r="C5" s="119" t="s">
        <v>215</v>
      </c>
      <c r="D5" s="120" t="s">
        <v>180</v>
      </c>
      <c r="E5" s="120" t="s">
        <v>181</v>
      </c>
      <c r="F5" s="120" t="s">
        <v>182</v>
      </c>
      <c r="G5" s="45" t="s">
        <v>183</v>
      </c>
      <c r="H5" s="45" t="s">
        <v>184</v>
      </c>
      <c r="I5" s="45" t="s">
        <v>185</v>
      </c>
      <c r="J5" s="45" t="s">
        <v>186</v>
      </c>
      <c r="K5" s="116"/>
      <c r="L5" s="116"/>
      <c r="M5" s="116"/>
      <c r="N5" s="116"/>
      <c r="O5" s="116"/>
    </row>
    <row r="6" spans="1:15" ht="15.75" x14ac:dyDescent="0.25">
      <c r="A6" s="63" t="s">
        <v>2651</v>
      </c>
      <c r="B6" s="64">
        <v>19</v>
      </c>
      <c r="C6" s="64">
        <v>29</v>
      </c>
      <c r="D6" s="74">
        <v>21</v>
      </c>
      <c r="E6" s="74">
        <v>23</v>
      </c>
      <c r="F6" s="74">
        <v>21</v>
      </c>
      <c r="G6" s="74">
        <v>52</v>
      </c>
      <c r="H6" s="74">
        <v>77</v>
      </c>
      <c r="I6" s="74">
        <v>78</v>
      </c>
      <c r="J6" s="74">
        <v>46</v>
      </c>
      <c r="K6" s="121"/>
      <c r="L6" s="116"/>
      <c r="M6" s="116"/>
      <c r="N6" s="116"/>
      <c r="O6" s="116"/>
    </row>
    <row r="7" spans="1:15" x14ac:dyDescent="0.2">
      <c r="A7" s="65" t="s">
        <v>2652</v>
      </c>
      <c r="B7" s="67">
        <v>5</v>
      </c>
      <c r="C7" s="67">
        <v>4</v>
      </c>
      <c r="D7" s="73">
        <v>5</v>
      </c>
      <c r="E7" s="73">
        <v>8</v>
      </c>
      <c r="F7" s="73">
        <v>4</v>
      </c>
      <c r="G7" s="73">
        <v>9</v>
      </c>
      <c r="H7" s="73">
        <v>15</v>
      </c>
      <c r="I7" s="73">
        <v>16</v>
      </c>
      <c r="J7" s="73">
        <v>5</v>
      </c>
      <c r="K7" s="121"/>
      <c r="L7" s="116"/>
      <c r="M7" s="116"/>
      <c r="N7" s="116"/>
      <c r="O7" s="116"/>
    </row>
    <row r="8" spans="1:15" ht="15" customHeight="1" x14ac:dyDescent="0.2">
      <c r="A8" s="65" t="s">
        <v>2653</v>
      </c>
      <c r="B8" s="67">
        <v>1</v>
      </c>
      <c r="C8" s="67">
        <v>1</v>
      </c>
      <c r="D8" s="73">
        <v>2</v>
      </c>
      <c r="E8" s="73">
        <v>1</v>
      </c>
      <c r="F8" s="73">
        <v>1</v>
      </c>
      <c r="G8" s="73">
        <v>1</v>
      </c>
      <c r="H8" s="73">
        <v>6</v>
      </c>
      <c r="I8" s="73">
        <v>9</v>
      </c>
      <c r="J8" s="73">
        <v>15</v>
      </c>
      <c r="K8" s="121"/>
      <c r="L8" s="116"/>
      <c r="M8" s="116"/>
      <c r="N8" s="116"/>
      <c r="O8" s="116"/>
    </row>
    <row r="9" spans="1:15" ht="15" customHeight="1" x14ac:dyDescent="0.2">
      <c r="A9" s="65" t="s">
        <v>2654</v>
      </c>
      <c r="B9" s="67">
        <v>4</v>
      </c>
      <c r="C9" s="67">
        <v>11</v>
      </c>
      <c r="D9" s="73">
        <v>5</v>
      </c>
      <c r="E9" s="73">
        <v>0</v>
      </c>
      <c r="F9" s="73">
        <v>1</v>
      </c>
      <c r="G9" s="73">
        <v>7</v>
      </c>
      <c r="H9" s="73">
        <v>21</v>
      </c>
      <c r="I9" s="73">
        <v>8</v>
      </c>
      <c r="J9" s="73">
        <v>1</v>
      </c>
      <c r="K9" s="121"/>
      <c r="L9" s="116"/>
      <c r="M9" s="116"/>
      <c r="N9" s="116"/>
      <c r="O9" s="116"/>
    </row>
    <row r="10" spans="1:15" ht="15" customHeight="1" x14ac:dyDescent="0.2">
      <c r="A10" s="65" t="s">
        <v>2177</v>
      </c>
      <c r="B10" s="67">
        <v>5</v>
      </c>
      <c r="C10" s="67">
        <v>12</v>
      </c>
      <c r="D10" s="73">
        <v>4</v>
      </c>
      <c r="E10" s="73">
        <v>11</v>
      </c>
      <c r="F10" s="73">
        <v>11</v>
      </c>
      <c r="G10" s="73">
        <v>29</v>
      </c>
      <c r="H10" s="73">
        <v>32</v>
      </c>
      <c r="I10" s="73">
        <v>37</v>
      </c>
      <c r="J10" s="73">
        <v>22</v>
      </c>
      <c r="K10" s="121"/>
      <c r="L10" s="116"/>
      <c r="M10" s="116"/>
      <c r="N10" s="116"/>
      <c r="O10" s="116"/>
    </row>
    <row r="11" spans="1:15" ht="15" customHeight="1" x14ac:dyDescent="0.2">
      <c r="A11" s="65" t="s">
        <v>2178</v>
      </c>
      <c r="B11" s="67">
        <v>1</v>
      </c>
      <c r="C11" s="67">
        <v>0</v>
      </c>
      <c r="D11" s="73">
        <v>1</v>
      </c>
      <c r="E11" s="73">
        <v>0</v>
      </c>
      <c r="F11" s="73">
        <v>2</v>
      </c>
      <c r="G11" s="73">
        <v>2</v>
      </c>
      <c r="H11" s="73">
        <v>1</v>
      </c>
      <c r="I11" s="73">
        <v>1</v>
      </c>
      <c r="J11" s="73">
        <v>2</v>
      </c>
      <c r="K11" s="121"/>
      <c r="L11" s="116"/>
      <c r="M11" s="116"/>
      <c r="N11" s="116"/>
      <c r="O11" s="116"/>
    </row>
    <row r="12" spans="1:15" ht="15" customHeight="1" x14ac:dyDescent="0.2">
      <c r="A12" s="65" t="s">
        <v>2179</v>
      </c>
      <c r="B12" s="67">
        <v>1</v>
      </c>
      <c r="C12" s="67">
        <v>1</v>
      </c>
      <c r="D12" s="73">
        <v>2</v>
      </c>
      <c r="E12" s="73">
        <v>2</v>
      </c>
      <c r="F12" s="73">
        <v>1</v>
      </c>
      <c r="G12" s="73">
        <v>1</v>
      </c>
      <c r="H12" s="73">
        <v>2</v>
      </c>
      <c r="I12" s="73">
        <v>5</v>
      </c>
      <c r="J12" s="73">
        <v>0</v>
      </c>
      <c r="K12" s="121"/>
      <c r="L12" s="116"/>
      <c r="M12" s="116"/>
      <c r="N12" s="116"/>
      <c r="O12" s="116"/>
    </row>
    <row r="13" spans="1:15" ht="15" customHeight="1" x14ac:dyDescent="0.2">
      <c r="A13" s="65" t="s">
        <v>2180</v>
      </c>
      <c r="B13" s="67">
        <v>0</v>
      </c>
      <c r="C13" s="67">
        <v>0</v>
      </c>
      <c r="D13" s="73">
        <v>1</v>
      </c>
      <c r="E13" s="73">
        <v>0</v>
      </c>
      <c r="F13" s="73">
        <v>1</v>
      </c>
      <c r="G13" s="73">
        <v>2</v>
      </c>
      <c r="H13" s="73">
        <v>0</v>
      </c>
      <c r="I13" s="73">
        <v>2</v>
      </c>
      <c r="J13" s="73">
        <v>0</v>
      </c>
      <c r="K13" s="121"/>
      <c r="L13" s="116"/>
      <c r="M13" s="116"/>
      <c r="N13" s="116"/>
      <c r="O13" s="116"/>
    </row>
    <row r="14" spans="1:15" ht="15" customHeight="1" x14ac:dyDescent="0.2">
      <c r="A14" s="65" t="s">
        <v>2181</v>
      </c>
      <c r="B14" s="67">
        <v>1</v>
      </c>
      <c r="C14" s="67">
        <v>0</v>
      </c>
      <c r="D14" s="73">
        <v>0</v>
      </c>
      <c r="E14" s="73">
        <v>1</v>
      </c>
      <c r="F14" s="73">
        <v>0</v>
      </c>
      <c r="G14" s="73">
        <v>1</v>
      </c>
      <c r="H14" s="73">
        <v>0</v>
      </c>
      <c r="I14" s="73">
        <v>0</v>
      </c>
      <c r="J14" s="73">
        <v>1</v>
      </c>
      <c r="K14" s="121"/>
      <c r="L14" s="116"/>
      <c r="M14" s="116"/>
      <c r="N14" s="116"/>
      <c r="O14" s="116"/>
    </row>
    <row r="15" spans="1:15" ht="15.75" x14ac:dyDescent="0.25">
      <c r="A15" s="63" t="s">
        <v>2182</v>
      </c>
      <c r="B15" s="64">
        <v>19</v>
      </c>
      <c r="C15" s="64">
        <v>29</v>
      </c>
      <c r="D15" s="74">
        <v>21</v>
      </c>
      <c r="E15" s="74">
        <v>23</v>
      </c>
      <c r="F15" s="74">
        <v>21</v>
      </c>
      <c r="G15" s="74">
        <v>52</v>
      </c>
      <c r="H15" s="74">
        <v>77</v>
      </c>
      <c r="I15" s="74">
        <v>78</v>
      </c>
      <c r="J15" s="74">
        <v>46</v>
      </c>
      <c r="K15" s="121"/>
      <c r="L15" s="116"/>
      <c r="M15" s="116"/>
      <c r="N15" s="116"/>
      <c r="O15" s="116"/>
    </row>
    <row r="16" spans="1:15" x14ac:dyDescent="0.2">
      <c r="A16" s="5" t="s">
        <v>2183</v>
      </c>
      <c r="B16" s="40">
        <v>18</v>
      </c>
      <c r="C16" s="40">
        <v>22</v>
      </c>
      <c r="D16" s="73">
        <v>16</v>
      </c>
      <c r="E16" s="73">
        <v>18</v>
      </c>
      <c r="F16" s="73">
        <v>18</v>
      </c>
      <c r="G16" s="73">
        <v>42</v>
      </c>
      <c r="H16" s="73">
        <v>55</v>
      </c>
      <c r="I16" s="73">
        <v>62</v>
      </c>
      <c r="J16" s="73">
        <v>37</v>
      </c>
      <c r="K16" s="116"/>
      <c r="L16" s="116"/>
      <c r="M16" s="116"/>
      <c r="N16" s="116"/>
      <c r="O16" s="116"/>
    </row>
    <row r="17" spans="1:15" x14ac:dyDescent="0.2">
      <c r="A17" s="5" t="s">
        <v>2184</v>
      </c>
      <c r="B17" s="40">
        <v>0</v>
      </c>
      <c r="C17" s="40">
        <v>3</v>
      </c>
      <c r="D17" s="73">
        <v>3</v>
      </c>
      <c r="E17" s="73">
        <v>3</v>
      </c>
      <c r="F17" s="73">
        <v>3</v>
      </c>
      <c r="G17" s="73">
        <v>10</v>
      </c>
      <c r="H17" s="73">
        <v>12</v>
      </c>
      <c r="I17" s="73">
        <v>16</v>
      </c>
      <c r="J17" s="73">
        <v>9</v>
      </c>
      <c r="K17" s="116"/>
      <c r="L17" s="116"/>
      <c r="M17" s="116"/>
      <c r="N17" s="116"/>
      <c r="O17" s="116"/>
    </row>
    <row r="18" spans="1:15" x14ac:dyDescent="0.2">
      <c r="A18" s="5" t="s">
        <v>2185</v>
      </c>
      <c r="B18" s="40">
        <v>1</v>
      </c>
      <c r="C18" s="40">
        <v>4</v>
      </c>
      <c r="D18" s="73">
        <v>2</v>
      </c>
      <c r="E18" s="73">
        <v>2</v>
      </c>
      <c r="F18" s="73">
        <v>0</v>
      </c>
      <c r="G18" s="73">
        <v>0</v>
      </c>
      <c r="H18" s="73">
        <v>10</v>
      </c>
      <c r="I18" s="73">
        <v>0</v>
      </c>
      <c r="J18" s="73">
        <v>0</v>
      </c>
      <c r="K18" s="116"/>
      <c r="L18" s="116"/>
      <c r="M18" s="116"/>
      <c r="N18" s="116"/>
      <c r="O18" s="116"/>
    </row>
    <row r="19" spans="1:15" ht="15.75" x14ac:dyDescent="0.25">
      <c r="A19" s="63" t="s">
        <v>2186</v>
      </c>
      <c r="B19" s="64">
        <v>120</v>
      </c>
      <c r="C19" s="64">
        <v>92</v>
      </c>
      <c r="D19" s="74">
        <v>91</v>
      </c>
      <c r="E19" s="74">
        <v>85</v>
      </c>
      <c r="F19" s="74">
        <v>65</v>
      </c>
      <c r="G19" s="74">
        <v>45</v>
      </c>
      <c r="H19" s="74">
        <v>74</v>
      </c>
      <c r="I19" s="74">
        <v>98</v>
      </c>
      <c r="J19" s="74">
        <v>109</v>
      </c>
      <c r="K19" s="116"/>
      <c r="L19" s="116"/>
      <c r="M19" s="116"/>
      <c r="N19" s="116"/>
      <c r="O19" s="116"/>
    </row>
    <row r="20" spans="1:15" x14ac:dyDescent="0.2">
      <c r="A20" s="65" t="s">
        <v>2187</v>
      </c>
      <c r="B20" s="67">
        <v>0</v>
      </c>
      <c r="C20" s="67">
        <v>0</v>
      </c>
      <c r="D20" s="73">
        <v>0</v>
      </c>
      <c r="E20" s="73">
        <v>1</v>
      </c>
      <c r="F20" s="73">
        <v>6</v>
      </c>
      <c r="G20" s="73">
        <v>12</v>
      </c>
      <c r="H20" s="73">
        <v>14</v>
      </c>
      <c r="I20" s="73">
        <v>19</v>
      </c>
      <c r="J20" s="73">
        <v>23</v>
      </c>
      <c r="K20" s="116"/>
      <c r="L20" s="116"/>
      <c r="M20" s="116"/>
      <c r="N20" s="116"/>
      <c r="O20" s="116"/>
    </row>
    <row r="21" spans="1:15" x14ac:dyDescent="0.2">
      <c r="A21" s="65" t="s">
        <v>2179</v>
      </c>
      <c r="B21" s="67">
        <v>45</v>
      </c>
      <c r="C21" s="67">
        <v>33</v>
      </c>
      <c r="D21" s="73">
        <v>17</v>
      </c>
      <c r="E21" s="73">
        <v>7</v>
      </c>
      <c r="F21" s="73">
        <v>1</v>
      </c>
      <c r="G21" s="73">
        <v>3</v>
      </c>
      <c r="H21" s="73">
        <v>5</v>
      </c>
      <c r="I21" s="73">
        <v>4</v>
      </c>
      <c r="J21" s="73">
        <v>10</v>
      </c>
      <c r="K21" s="116"/>
      <c r="L21" s="116"/>
      <c r="M21" s="116"/>
      <c r="N21" s="116"/>
      <c r="O21" s="116"/>
    </row>
    <row r="22" spans="1:15" x14ac:dyDescent="0.2">
      <c r="A22" s="65" t="s">
        <v>2184</v>
      </c>
      <c r="B22" s="67">
        <v>65</v>
      </c>
      <c r="C22" s="67">
        <v>49</v>
      </c>
      <c r="D22" s="73">
        <v>63</v>
      </c>
      <c r="E22" s="73">
        <v>72</v>
      </c>
      <c r="F22" s="73">
        <v>47</v>
      </c>
      <c r="G22" s="73">
        <v>24</v>
      </c>
      <c r="H22" s="73">
        <v>52</v>
      </c>
      <c r="I22" s="73">
        <v>68</v>
      </c>
      <c r="J22" s="73">
        <v>68</v>
      </c>
      <c r="K22" s="116"/>
      <c r="L22" s="116"/>
      <c r="M22" s="116"/>
      <c r="N22" s="116"/>
      <c r="O22" s="116"/>
    </row>
    <row r="23" spans="1:15" x14ac:dyDescent="0.2">
      <c r="A23" s="65" t="s">
        <v>2188</v>
      </c>
      <c r="B23" s="67">
        <v>10</v>
      </c>
      <c r="C23" s="67">
        <v>10</v>
      </c>
      <c r="D23" s="73">
        <v>11</v>
      </c>
      <c r="E23" s="73">
        <v>5</v>
      </c>
      <c r="F23" s="73">
        <v>11</v>
      </c>
      <c r="G23" s="73">
        <v>6</v>
      </c>
      <c r="H23" s="73">
        <v>3</v>
      </c>
      <c r="I23" s="73">
        <v>7</v>
      </c>
      <c r="J23" s="73">
        <v>8</v>
      </c>
      <c r="K23" s="116"/>
      <c r="L23" s="116"/>
      <c r="M23" s="116"/>
      <c r="N23" s="116"/>
      <c r="O23" s="116"/>
    </row>
    <row r="24" spans="1:15" ht="15.75" x14ac:dyDescent="0.25">
      <c r="A24" s="63" t="s">
        <v>2189</v>
      </c>
      <c r="B24" s="64">
        <v>120</v>
      </c>
      <c r="C24" s="64">
        <v>92</v>
      </c>
      <c r="D24" s="74">
        <v>91</v>
      </c>
      <c r="E24" s="74">
        <v>85</v>
      </c>
      <c r="F24" s="74">
        <v>65</v>
      </c>
      <c r="G24" s="74">
        <v>45</v>
      </c>
      <c r="H24" s="74">
        <v>74</v>
      </c>
      <c r="I24" s="74">
        <v>98</v>
      </c>
      <c r="J24" s="74">
        <v>109</v>
      </c>
      <c r="K24" s="116"/>
      <c r="L24" s="116"/>
      <c r="M24" s="116"/>
      <c r="N24" s="116"/>
      <c r="O24" s="116"/>
    </row>
    <row r="25" spans="1:15" x14ac:dyDescent="0.2">
      <c r="A25" s="5" t="s">
        <v>2183</v>
      </c>
      <c r="B25" s="40">
        <v>84</v>
      </c>
      <c r="C25" s="40">
        <v>71</v>
      </c>
      <c r="D25" s="73">
        <v>72</v>
      </c>
      <c r="E25" s="73">
        <v>59</v>
      </c>
      <c r="F25" s="73">
        <v>56</v>
      </c>
      <c r="G25" s="73">
        <v>28</v>
      </c>
      <c r="H25" s="73">
        <v>53</v>
      </c>
      <c r="I25" s="73">
        <v>71</v>
      </c>
      <c r="J25" s="73">
        <v>85</v>
      </c>
      <c r="K25" s="116"/>
      <c r="L25" s="116"/>
      <c r="M25" s="116"/>
      <c r="N25" s="116"/>
      <c r="O25" s="116"/>
    </row>
    <row r="26" spans="1:15" x14ac:dyDescent="0.2">
      <c r="A26" s="5" t="s">
        <v>2184</v>
      </c>
      <c r="B26" s="40">
        <v>36</v>
      </c>
      <c r="C26" s="40">
        <v>21</v>
      </c>
      <c r="D26" s="73">
        <v>19</v>
      </c>
      <c r="E26" s="73">
        <v>22</v>
      </c>
      <c r="F26" s="73">
        <v>9</v>
      </c>
      <c r="G26" s="73">
        <v>17</v>
      </c>
      <c r="H26" s="73">
        <v>21</v>
      </c>
      <c r="I26" s="73">
        <v>27</v>
      </c>
      <c r="J26" s="73">
        <v>24</v>
      </c>
      <c r="K26" s="116"/>
      <c r="L26" s="116"/>
      <c r="M26" s="116"/>
      <c r="N26" s="116"/>
      <c r="O26" s="116"/>
    </row>
    <row r="27" spans="1:15" ht="15.75" x14ac:dyDescent="0.25">
      <c r="A27" s="5"/>
      <c r="B27" s="5"/>
      <c r="C27" s="5"/>
      <c r="D27" s="5"/>
      <c r="G27" s="73"/>
      <c r="H27" s="73"/>
      <c r="I27" s="73"/>
      <c r="J27" s="73"/>
    </row>
    <row r="28" spans="1:15" ht="15.75" x14ac:dyDescent="0.25">
      <c r="A28" s="5"/>
      <c r="B28" s="5"/>
      <c r="C28" s="5"/>
      <c r="D28" s="5"/>
      <c r="G28" s="73"/>
      <c r="H28" s="73"/>
      <c r="I28" s="73"/>
      <c r="J28" s="73"/>
    </row>
    <row r="29" spans="1:15" ht="15.75" x14ac:dyDescent="0.25">
      <c r="A29" s="5"/>
      <c r="B29" s="5"/>
      <c r="C29" s="5"/>
      <c r="D29" s="5"/>
      <c r="G29" s="73"/>
      <c r="H29" s="73"/>
      <c r="I29" s="73"/>
      <c r="J29" s="73"/>
    </row>
    <row r="30" spans="1:15" ht="15.75" x14ac:dyDescent="0.25">
      <c r="A30" s="5"/>
      <c r="B30" s="5"/>
      <c r="C30" s="5"/>
      <c r="D30" s="5"/>
      <c r="G30" s="73"/>
      <c r="H30" s="73"/>
      <c r="I30" s="73"/>
      <c r="J30" s="73"/>
    </row>
    <row r="31" spans="1:15" ht="15.75" x14ac:dyDescent="0.25">
      <c r="A31" s="5"/>
      <c r="B31" s="5"/>
      <c r="C31" s="5"/>
      <c r="D31" s="5"/>
      <c r="G31" s="73"/>
      <c r="H31" s="73"/>
      <c r="I31" s="73"/>
      <c r="J31" s="73"/>
    </row>
    <row r="32" spans="1:15" ht="15.75" x14ac:dyDescent="0.25">
      <c r="A32" s="5"/>
      <c r="B32" s="5"/>
      <c r="C32" s="5"/>
      <c r="D32" s="5"/>
      <c r="G32" s="73"/>
      <c r="H32" s="73"/>
      <c r="I32" s="73"/>
      <c r="J32" s="73"/>
    </row>
    <row r="33" spans="1:10" ht="15.75" x14ac:dyDescent="0.25">
      <c r="A33" s="5"/>
      <c r="B33" s="5"/>
      <c r="C33" s="5"/>
      <c r="D33" s="5"/>
      <c r="G33" s="73"/>
      <c r="H33" s="73"/>
      <c r="I33" s="73"/>
      <c r="J33" s="73"/>
    </row>
    <row r="34" spans="1:10" ht="15.75" x14ac:dyDescent="0.25">
      <c r="A34" s="5"/>
      <c r="B34" s="5"/>
      <c r="C34" s="5"/>
      <c r="D34" s="5"/>
      <c r="G34" s="73"/>
      <c r="H34" s="73"/>
      <c r="I34" s="73"/>
      <c r="J34" s="73"/>
    </row>
    <row r="35" spans="1:10" ht="15.75" x14ac:dyDescent="0.25">
      <c r="A35" s="5"/>
      <c r="B35" s="5"/>
      <c r="C35" s="5"/>
      <c r="D35" s="5"/>
      <c r="G35" s="73"/>
      <c r="H35" s="73"/>
      <c r="I35" s="73"/>
      <c r="J35" s="73"/>
    </row>
    <row r="36" spans="1:10" ht="15.75" x14ac:dyDescent="0.25">
      <c r="A36" s="5"/>
      <c r="B36" s="5"/>
      <c r="C36" s="5"/>
      <c r="D36" s="5"/>
      <c r="G36" s="73"/>
      <c r="H36" s="73"/>
      <c r="I36" s="73"/>
      <c r="J36" s="73"/>
    </row>
    <row r="37" spans="1:10" ht="15.75" x14ac:dyDescent="0.25">
      <c r="A37" s="5"/>
      <c r="B37" s="5"/>
      <c r="C37" s="5"/>
      <c r="D37" s="5"/>
      <c r="G37" s="73"/>
      <c r="H37" s="73"/>
      <c r="I37" s="73"/>
      <c r="J37" s="73"/>
    </row>
    <row r="38" spans="1:10" ht="15.75" x14ac:dyDescent="0.25">
      <c r="A38" s="5"/>
      <c r="B38" s="5"/>
      <c r="C38" s="5"/>
      <c r="D38" s="5"/>
      <c r="G38" s="73"/>
      <c r="H38" s="73"/>
      <c r="I38" s="73"/>
      <c r="J38" s="73"/>
    </row>
  </sheetData>
  <pageMargins left="0.7" right="0.7" top="0.75" bottom="0.75" header="0.3" footer="0.3"/>
  <pageSetup paperSize="9" orientation="portrait" horizontalDpi="300" verticalDpi="30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M172"/>
  <sheetViews>
    <sheetView showGridLines="0" tabSelected="1" workbookViewId="0">
      <pane ySplit="5" topLeftCell="A6" activePane="bottomLeft" state="frozen"/>
      <selection pane="bottomLeft" activeCell="A165" sqref="A165:XFD165"/>
    </sheetView>
  </sheetViews>
  <sheetFormatPr defaultColWidth="11.42578125" defaultRowHeight="15" x14ac:dyDescent="0.25"/>
  <cols>
    <col min="1" max="1" width="82.85546875" customWidth="1"/>
    <col min="2" max="2" width="18.7109375" customWidth="1"/>
    <col min="3" max="13" width="13.28515625" customWidth="1"/>
  </cols>
  <sheetData>
    <row r="1" spans="1:13" ht="20.25" x14ac:dyDescent="0.3">
      <c r="A1" s="122" t="s">
        <v>2190</v>
      </c>
    </row>
    <row r="2" spans="1:13" ht="15.75" x14ac:dyDescent="0.25">
      <c r="A2" s="19" t="s">
        <v>175</v>
      </c>
      <c r="B2" s="83"/>
      <c r="C2" s="83"/>
      <c r="D2" s="83"/>
      <c r="E2" s="83"/>
      <c r="F2" s="83"/>
      <c r="G2" s="83"/>
      <c r="H2" s="83"/>
      <c r="I2" s="83"/>
      <c r="J2" s="83"/>
      <c r="K2" s="83"/>
    </row>
    <row r="3" spans="1:13" ht="15.75" x14ac:dyDescent="0.25">
      <c r="A3" s="19" t="s">
        <v>2191</v>
      </c>
      <c r="B3" s="83"/>
      <c r="C3" s="83"/>
      <c r="D3" s="83"/>
      <c r="E3" s="83"/>
      <c r="F3" s="83"/>
      <c r="G3" s="83"/>
      <c r="H3" s="83"/>
      <c r="I3" s="83"/>
      <c r="J3" s="83"/>
      <c r="K3" s="83"/>
    </row>
    <row r="4" spans="1:13" ht="15.75" x14ac:dyDescent="0.25">
      <c r="A4" s="24" t="s">
        <v>177</v>
      </c>
      <c r="B4" s="83"/>
      <c r="C4" s="83"/>
      <c r="D4" s="83"/>
      <c r="E4" s="83"/>
      <c r="F4" s="83"/>
      <c r="G4" s="83"/>
      <c r="H4" s="83"/>
      <c r="I4" s="83"/>
      <c r="J4" s="83"/>
      <c r="K4" s="83"/>
    </row>
    <row r="5" spans="1:13" ht="15.75" x14ac:dyDescent="0.25">
      <c r="A5" s="123" t="s">
        <v>479</v>
      </c>
      <c r="B5" s="88" t="s">
        <v>2192</v>
      </c>
      <c r="C5" s="88" t="s">
        <v>214</v>
      </c>
      <c r="D5" s="88" t="s">
        <v>215</v>
      </c>
      <c r="E5" s="88" t="s">
        <v>180</v>
      </c>
      <c r="F5" s="88" t="s">
        <v>181</v>
      </c>
      <c r="G5" s="88" t="s">
        <v>182</v>
      </c>
      <c r="H5" s="88" t="s">
        <v>183</v>
      </c>
      <c r="I5" s="88" t="s">
        <v>184</v>
      </c>
      <c r="J5" s="88" t="s">
        <v>185</v>
      </c>
      <c r="K5" s="88" t="s">
        <v>186</v>
      </c>
      <c r="L5" s="88" t="s">
        <v>187</v>
      </c>
      <c r="M5" s="88" t="s">
        <v>188</v>
      </c>
    </row>
    <row r="6" spans="1:13" ht="15.75" x14ac:dyDescent="0.25">
      <c r="A6" s="124" t="s">
        <v>2193</v>
      </c>
      <c r="B6" s="96" t="s">
        <v>2194</v>
      </c>
      <c r="C6" s="96" t="s">
        <v>217</v>
      </c>
      <c r="D6" s="96" t="s">
        <v>218</v>
      </c>
      <c r="E6" s="96" t="s">
        <v>219</v>
      </c>
      <c r="F6" s="96" t="s">
        <v>220</v>
      </c>
      <c r="G6" s="96" t="s">
        <v>221</v>
      </c>
      <c r="H6" s="96" t="s">
        <v>222</v>
      </c>
      <c r="I6" s="96" t="s">
        <v>223</v>
      </c>
      <c r="J6" s="96" t="s">
        <v>224</v>
      </c>
      <c r="K6" s="96" t="s">
        <v>225</v>
      </c>
      <c r="L6" s="96" t="s">
        <v>226</v>
      </c>
      <c r="M6" s="96" t="s">
        <v>227</v>
      </c>
    </row>
    <row r="7" spans="1:13" ht="15.75" x14ac:dyDescent="0.25">
      <c r="A7" s="124" t="s">
        <v>2252</v>
      </c>
      <c r="B7" s="96" t="s">
        <v>2194</v>
      </c>
      <c r="C7" s="96" t="s">
        <v>229</v>
      </c>
      <c r="D7" s="96" t="s">
        <v>230</v>
      </c>
      <c r="E7" s="96" t="s">
        <v>192</v>
      </c>
      <c r="F7" s="96" t="s">
        <v>193</v>
      </c>
      <c r="G7" s="96" t="s">
        <v>194</v>
      </c>
      <c r="H7" s="96" t="s">
        <v>195</v>
      </c>
      <c r="I7" s="96" t="s">
        <v>196</v>
      </c>
      <c r="J7" s="96" t="s">
        <v>191</v>
      </c>
      <c r="K7" s="96" t="s">
        <v>191</v>
      </c>
      <c r="L7" s="96" t="s">
        <v>191</v>
      </c>
      <c r="M7" s="96" t="s">
        <v>191</v>
      </c>
    </row>
    <row r="8" spans="1:13" ht="15.75" x14ac:dyDescent="0.25">
      <c r="A8" s="124" t="s">
        <v>2195</v>
      </c>
      <c r="B8" s="96" t="s">
        <v>2194</v>
      </c>
      <c r="C8" s="96" t="s">
        <v>232</v>
      </c>
      <c r="D8" s="96" t="s">
        <v>233</v>
      </c>
      <c r="E8" s="96" t="s">
        <v>198</v>
      </c>
      <c r="F8" s="96" t="s">
        <v>199</v>
      </c>
      <c r="G8" s="96" t="s">
        <v>200</v>
      </c>
      <c r="H8" s="96" t="s">
        <v>200</v>
      </c>
      <c r="I8" s="96" t="s">
        <v>201</v>
      </c>
      <c r="J8" s="96" t="s">
        <v>191</v>
      </c>
      <c r="K8" s="96" t="s">
        <v>191</v>
      </c>
      <c r="L8" s="96" t="s">
        <v>191</v>
      </c>
      <c r="M8" s="96" t="s">
        <v>191</v>
      </c>
    </row>
    <row r="9" spans="1:13" ht="15.75" x14ac:dyDescent="0.25">
      <c r="A9" s="124" t="s">
        <v>2196</v>
      </c>
      <c r="B9" s="96" t="s">
        <v>2194</v>
      </c>
      <c r="C9" s="96" t="s">
        <v>235</v>
      </c>
      <c r="D9" s="96" t="s">
        <v>236</v>
      </c>
      <c r="E9" s="96" t="s">
        <v>203</v>
      </c>
      <c r="F9" s="96" t="s">
        <v>204</v>
      </c>
      <c r="G9" s="96" t="s">
        <v>205</v>
      </c>
      <c r="H9" s="96" t="s">
        <v>206</v>
      </c>
      <c r="I9" s="96" t="s">
        <v>207</v>
      </c>
      <c r="J9" s="96" t="s">
        <v>191</v>
      </c>
      <c r="K9" s="96" t="s">
        <v>191</v>
      </c>
      <c r="L9" s="96" t="s">
        <v>191</v>
      </c>
      <c r="M9" s="96" t="s">
        <v>191</v>
      </c>
    </row>
    <row r="10" spans="1:13" ht="15.75" x14ac:dyDescent="0.25">
      <c r="A10" s="124" t="s">
        <v>2197</v>
      </c>
      <c r="B10" s="96" t="s">
        <v>2194</v>
      </c>
      <c r="C10" s="96" t="s">
        <v>238</v>
      </c>
      <c r="D10" s="96" t="s">
        <v>239</v>
      </c>
      <c r="E10" s="96" t="s">
        <v>209</v>
      </c>
      <c r="F10" s="96" t="s">
        <v>210</v>
      </c>
      <c r="G10" s="96" t="s">
        <v>211</v>
      </c>
      <c r="H10" s="96" t="s">
        <v>212</v>
      </c>
      <c r="I10" s="96" t="s">
        <v>213</v>
      </c>
      <c r="J10" s="96" t="s">
        <v>191</v>
      </c>
      <c r="K10" s="96" t="s">
        <v>191</v>
      </c>
      <c r="L10" s="96" t="s">
        <v>191</v>
      </c>
      <c r="M10" s="96" t="s">
        <v>191</v>
      </c>
    </row>
    <row r="11" spans="1:13" ht="15.75" x14ac:dyDescent="0.25">
      <c r="A11" s="124" t="s">
        <v>164</v>
      </c>
      <c r="B11" s="96" t="s">
        <v>2194</v>
      </c>
      <c r="C11" s="96" t="s">
        <v>2253</v>
      </c>
      <c r="D11" s="96" t="s">
        <v>2254</v>
      </c>
      <c r="E11" s="96" t="s">
        <v>1952</v>
      </c>
      <c r="F11" s="96" t="s">
        <v>1953</v>
      </c>
      <c r="G11" s="96" t="s">
        <v>1954</v>
      </c>
      <c r="H11" s="96" t="s">
        <v>1955</v>
      </c>
      <c r="I11" s="96" t="s">
        <v>1956</v>
      </c>
      <c r="J11" s="96" t="s">
        <v>1957</v>
      </c>
      <c r="K11" s="96" t="s">
        <v>1958</v>
      </c>
      <c r="L11" s="96" t="s">
        <v>1959</v>
      </c>
      <c r="M11" s="96" t="s">
        <v>1960</v>
      </c>
    </row>
    <row r="12" spans="1:13" ht="15.75" x14ac:dyDescent="0.25">
      <c r="A12" s="124" t="s">
        <v>2198</v>
      </c>
      <c r="B12" s="96" t="s">
        <v>2194</v>
      </c>
      <c r="C12" s="96" t="s">
        <v>390</v>
      </c>
      <c r="D12" s="96" t="s">
        <v>391</v>
      </c>
      <c r="E12" s="96" t="s">
        <v>392</v>
      </c>
      <c r="F12" s="96" t="s">
        <v>393</v>
      </c>
      <c r="G12" s="96" t="s">
        <v>394</v>
      </c>
      <c r="H12" s="96" t="s">
        <v>395</v>
      </c>
      <c r="I12" s="96" t="s">
        <v>396</v>
      </c>
      <c r="J12" s="96" t="s">
        <v>397</v>
      </c>
      <c r="K12" s="96" t="s">
        <v>398</v>
      </c>
      <c r="L12" s="96" t="s">
        <v>399</v>
      </c>
      <c r="M12" s="96" t="s">
        <v>400</v>
      </c>
    </row>
    <row r="13" spans="1:13" ht="15.75" x14ac:dyDescent="0.25">
      <c r="A13" s="124" t="s">
        <v>2199</v>
      </c>
      <c r="B13" s="96" t="s">
        <v>2194</v>
      </c>
      <c r="C13" s="96" t="s">
        <v>294</v>
      </c>
      <c r="D13" s="96" t="s">
        <v>317</v>
      </c>
      <c r="E13" s="96" t="s">
        <v>243</v>
      </c>
      <c r="F13" s="96" t="s">
        <v>244</v>
      </c>
      <c r="G13" s="96" t="s">
        <v>245</v>
      </c>
      <c r="H13" s="96" t="s">
        <v>246</v>
      </c>
      <c r="I13" s="96" t="s">
        <v>247</v>
      </c>
      <c r="J13" s="96" t="s">
        <v>248</v>
      </c>
      <c r="K13" s="96" t="s">
        <v>318</v>
      </c>
      <c r="L13" s="96" t="s">
        <v>319</v>
      </c>
      <c r="M13" s="96" t="s">
        <v>320</v>
      </c>
    </row>
    <row r="14" spans="1:13" ht="15.75" x14ac:dyDescent="0.25">
      <c r="A14" s="124" t="s">
        <v>2200</v>
      </c>
      <c r="B14" s="96" t="s">
        <v>2194</v>
      </c>
      <c r="C14" s="96" t="s">
        <v>268</v>
      </c>
      <c r="D14" s="96" t="s">
        <v>268</v>
      </c>
      <c r="E14" s="96" t="s">
        <v>268</v>
      </c>
      <c r="F14" s="96" t="s">
        <v>268</v>
      </c>
      <c r="G14" s="96" t="s">
        <v>268</v>
      </c>
      <c r="H14" s="96" t="s">
        <v>268</v>
      </c>
      <c r="I14" s="96" t="s">
        <v>269</v>
      </c>
      <c r="J14" s="96" t="s">
        <v>270</v>
      </c>
      <c r="K14" s="96" t="s">
        <v>271</v>
      </c>
      <c r="L14" s="96" t="s">
        <v>272</v>
      </c>
      <c r="M14" s="96" t="s">
        <v>273</v>
      </c>
    </row>
    <row r="15" spans="1:13" ht="15.75" x14ac:dyDescent="0.25">
      <c r="A15" s="124" t="s">
        <v>2201</v>
      </c>
      <c r="B15" s="96" t="s">
        <v>2194</v>
      </c>
      <c r="C15" s="96" t="s">
        <v>327</v>
      </c>
      <c r="D15" s="96" t="s">
        <v>328</v>
      </c>
      <c r="E15" s="96" t="s">
        <v>329</v>
      </c>
      <c r="F15" s="96" t="s">
        <v>330</v>
      </c>
      <c r="G15" s="96" t="s">
        <v>331</v>
      </c>
      <c r="H15" s="96" t="s">
        <v>332</v>
      </c>
      <c r="I15" s="96" t="s">
        <v>333</v>
      </c>
      <c r="J15" s="96" t="s">
        <v>334</v>
      </c>
      <c r="K15" s="96" t="s">
        <v>335</v>
      </c>
      <c r="L15" s="96" t="s">
        <v>336</v>
      </c>
      <c r="M15" s="96" t="s">
        <v>337</v>
      </c>
    </row>
    <row r="16" spans="1:13" ht="15.75" x14ac:dyDescent="0.25">
      <c r="A16" s="124" t="s">
        <v>2202</v>
      </c>
      <c r="B16" s="96" t="s">
        <v>2194</v>
      </c>
      <c r="C16" s="96" t="s">
        <v>354</v>
      </c>
      <c r="D16" s="96" t="s">
        <v>355</v>
      </c>
      <c r="E16" s="96" t="s">
        <v>356</v>
      </c>
      <c r="F16" s="96" t="s">
        <v>357</v>
      </c>
      <c r="G16" s="96" t="s">
        <v>358</v>
      </c>
      <c r="H16" s="96" t="s">
        <v>359</v>
      </c>
      <c r="I16" s="96" t="s">
        <v>360</v>
      </c>
      <c r="J16" s="96" t="s">
        <v>361</v>
      </c>
      <c r="K16" s="96" t="s">
        <v>362</v>
      </c>
      <c r="L16" s="96" t="s">
        <v>363</v>
      </c>
      <c r="M16" s="96" t="s">
        <v>364</v>
      </c>
    </row>
    <row r="17" spans="1:13" ht="15.75" x14ac:dyDescent="0.25">
      <c r="A17" s="124" t="s">
        <v>2203</v>
      </c>
      <c r="B17" s="96" t="s">
        <v>2194</v>
      </c>
      <c r="C17" s="96" t="s">
        <v>267</v>
      </c>
      <c r="D17" s="96" t="s">
        <v>267</v>
      </c>
      <c r="E17" s="96" t="s">
        <v>267</v>
      </c>
      <c r="F17" s="96" t="s">
        <v>267</v>
      </c>
      <c r="G17" s="96" t="s">
        <v>267</v>
      </c>
      <c r="H17" s="96" t="s">
        <v>267</v>
      </c>
      <c r="I17" s="96" t="s">
        <v>267</v>
      </c>
      <c r="J17" s="96" t="s">
        <v>267</v>
      </c>
      <c r="K17" s="96" t="s">
        <v>267</v>
      </c>
      <c r="L17" s="96" t="s">
        <v>267</v>
      </c>
      <c r="M17" s="96" t="s">
        <v>285</v>
      </c>
    </row>
    <row r="18" spans="1:13" ht="15.75" x14ac:dyDescent="0.25">
      <c r="A18" s="124" t="s">
        <v>2204</v>
      </c>
      <c r="B18" s="96" t="s">
        <v>2194</v>
      </c>
      <c r="C18" s="96" t="s">
        <v>366</v>
      </c>
      <c r="D18" s="96" t="s">
        <v>367</v>
      </c>
      <c r="E18" s="96" t="s">
        <v>287</v>
      </c>
      <c r="F18" s="96" t="s">
        <v>288</v>
      </c>
      <c r="G18" s="96" t="s">
        <v>289</v>
      </c>
      <c r="H18" s="96" t="s">
        <v>290</v>
      </c>
      <c r="I18" s="96" t="s">
        <v>368</v>
      </c>
      <c r="J18" s="96" t="s">
        <v>369</v>
      </c>
      <c r="K18" s="96" t="s">
        <v>370</v>
      </c>
      <c r="L18" s="96" t="s">
        <v>371</v>
      </c>
      <c r="M18" s="96" t="s">
        <v>318</v>
      </c>
    </row>
    <row r="19" spans="1:13" ht="15.75" x14ac:dyDescent="0.25">
      <c r="A19" s="124" t="s">
        <v>2205</v>
      </c>
      <c r="B19" s="96" t="s">
        <v>2194</v>
      </c>
      <c r="C19" s="96" t="s">
        <v>516</v>
      </c>
      <c r="D19" s="96" t="s">
        <v>260</v>
      </c>
      <c r="E19" s="96" t="s">
        <v>1120</v>
      </c>
      <c r="F19" s="96" t="s">
        <v>412</v>
      </c>
      <c r="G19" s="96" t="s">
        <v>810</v>
      </c>
      <c r="H19" s="96" t="s">
        <v>423</v>
      </c>
      <c r="I19" s="96" t="s">
        <v>352</v>
      </c>
      <c r="J19" s="96" t="s">
        <v>1245</v>
      </c>
      <c r="K19" s="96" t="s">
        <v>268</v>
      </c>
      <c r="L19" s="96" t="s">
        <v>268</v>
      </c>
      <c r="M19" s="96" t="s">
        <v>268</v>
      </c>
    </row>
    <row r="20" spans="1:13" ht="15.75" x14ac:dyDescent="0.25">
      <c r="A20" s="124" t="s">
        <v>2206</v>
      </c>
      <c r="B20" s="96" t="s">
        <v>2194</v>
      </c>
      <c r="C20" s="96" t="s">
        <v>501</v>
      </c>
      <c r="D20" s="96" t="s">
        <v>288</v>
      </c>
      <c r="E20" s="96" t="s">
        <v>2207</v>
      </c>
      <c r="F20" s="96" t="s">
        <v>2034</v>
      </c>
      <c r="G20" s="96" t="s">
        <v>1733</v>
      </c>
      <c r="H20" s="96" t="s">
        <v>1890</v>
      </c>
      <c r="I20" s="96" t="s">
        <v>1208</v>
      </c>
      <c r="J20" s="96" t="s">
        <v>2255</v>
      </c>
      <c r="K20" s="96" t="s">
        <v>370</v>
      </c>
      <c r="L20" s="96" t="s">
        <v>371</v>
      </c>
      <c r="M20" s="96" t="s">
        <v>318</v>
      </c>
    </row>
    <row r="21" spans="1:13" ht="15.75" x14ac:dyDescent="0.25">
      <c r="A21" s="124" t="s">
        <v>2208</v>
      </c>
      <c r="B21" s="96" t="s">
        <v>2194</v>
      </c>
      <c r="C21" s="96" t="s">
        <v>271</v>
      </c>
      <c r="D21" s="96" t="s">
        <v>408</v>
      </c>
      <c r="E21" s="96" t="s">
        <v>495</v>
      </c>
      <c r="F21" s="96" t="s">
        <v>1237</v>
      </c>
      <c r="G21" s="96" t="s">
        <v>269</v>
      </c>
      <c r="H21" s="96" t="s">
        <v>271</v>
      </c>
      <c r="I21" s="96" t="s">
        <v>408</v>
      </c>
      <c r="J21" s="96" t="s">
        <v>273</v>
      </c>
      <c r="K21" s="96" t="s">
        <v>191</v>
      </c>
      <c r="L21" s="96" t="s">
        <v>191</v>
      </c>
      <c r="M21" s="96" t="s">
        <v>191</v>
      </c>
    </row>
    <row r="22" spans="1:13" ht="15.75" x14ac:dyDescent="0.25">
      <c r="A22" s="124" t="s">
        <v>2209</v>
      </c>
      <c r="B22" s="96" t="s">
        <v>2194</v>
      </c>
      <c r="C22" s="96" t="s">
        <v>322</v>
      </c>
      <c r="D22" s="96" t="s">
        <v>323</v>
      </c>
      <c r="E22" s="96" t="s">
        <v>250</v>
      </c>
      <c r="F22" s="96" t="s">
        <v>201</v>
      </c>
      <c r="G22" s="96" t="s">
        <v>251</v>
      </c>
      <c r="H22" s="96" t="s">
        <v>252</v>
      </c>
      <c r="I22" s="96" t="s">
        <v>253</v>
      </c>
      <c r="J22" s="96" t="s">
        <v>254</v>
      </c>
      <c r="K22" s="96" t="s">
        <v>255</v>
      </c>
      <c r="L22" s="96" t="s">
        <v>255</v>
      </c>
      <c r="M22" s="96" t="s">
        <v>256</v>
      </c>
    </row>
    <row r="23" spans="1:13" ht="15.75" x14ac:dyDescent="0.25">
      <c r="A23" s="124" t="s">
        <v>2210</v>
      </c>
      <c r="B23" s="96" t="s">
        <v>2194</v>
      </c>
      <c r="C23" s="96" t="s">
        <v>325</v>
      </c>
      <c r="D23" s="96" t="s">
        <v>203</v>
      </c>
      <c r="E23" s="96" t="s">
        <v>258</v>
      </c>
      <c r="F23" s="96" t="s">
        <v>259</v>
      </c>
      <c r="G23" s="96" t="s">
        <v>260</v>
      </c>
      <c r="H23" s="96" t="s">
        <v>261</v>
      </c>
      <c r="I23" s="96" t="s">
        <v>262</v>
      </c>
      <c r="J23" s="96" t="s">
        <v>263</v>
      </c>
      <c r="K23" s="96" t="s">
        <v>209</v>
      </c>
      <c r="L23" s="96" t="s">
        <v>264</v>
      </c>
      <c r="M23" s="96" t="s">
        <v>265</v>
      </c>
    </row>
    <row r="24" spans="1:13" ht="15.75" x14ac:dyDescent="0.25">
      <c r="A24" s="124" t="s">
        <v>2211</v>
      </c>
      <c r="B24" s="96" t="s">
        <v>2194</v>
      </c>
      <c r="C24" s="96" t="s">
        <v>268</v>
      </c>
      <c r="D24" s="96" t="s">
        <v>268</v>
      </c>
      <c r="E24" s="96" t="s">
        <v>268</v>
      </c>
      <c r="F24" s="96" t="s">
        <v>268</v>
      </c>
      <c r="G24" s="96" t="s">
        <v>268</v>
      </c>
      <c r="H24" s="96" t="s">
        <v>268</v>
      </c>
      <c r="I24" s="96" t="s">
        <v>273</v>
      </c>
      <c r="J24" s="96" t="s">
        <v>269</v>
      </c>
      <c r="K24" s="96" t="s">
        <v>268</v>
      </c>
      <c r="L24" s="96" t="s">
        <v>271</v>
      </c>
      <c r="M24" s="96" t="s">
        <v>273</v>
      </c>
    </row>
    <row r="25" spans="1:13" ht="15.75" x14ac:dyDescent="0.25">
      <c r="A25" s="124" t="s">
        <v>2212</v>
      </c>
      <c r="B25" s="96" t="s">
        <v>2194</v>
      </c>
      <c r="C25" s="96" t="s">
        <v>268</v>
      </c>
      <c r="D25" s="96" t="s">
        <v>268</v>
      </c>
      <c r="E25" s="96" t="s">
        <v>268</v>
      </c>
      <c r="F25" s="96" t="s">
        <v>268</v>
      </c>
      <c r="G25" s="96" t="s">
        <v>268</v>
      </c>
      <c r="H25" s="96" t="s">
        <v>268</v>
      </c>
      <c r="I25" s="96" t="s">
        <v>274</v>
      </c>
      <c r="J25" s="96" t="s">
        <v>269</v>
      </c>
      <c r="K25" s="96" t="s">
        <v>271</v>
      </c>
      <c r="L25" s="96" t="s">
        <v>273</v>
      </c>
      <c r="M25" s="96" t="s">
        <v>268</v>
      </c>
    </row>
    <row r="26" spans="1:13" ht="15.75" x14ac:dyDescent="0.25">
      <c r="A26" s="124" t="s">
        <v>2213</v>
      </c>
      <c r="B26" s="96" t="s">
        <v>2194</v>
      </c>
      <c r="C26" s="96" t="s">
        <v>339</v>
      </c>
      <c r="D26" s="96" t="s">
        <v>340</v>
      </c>
      <c r="E26" s="96" t="s">
        <v>2256</v>
      </c>
      <c r="F26" s="96" t="s">
        <v>342</v>
      </c>
      <c r="G26" s="96" t="s">
        <v>343</v>
      </c>
      <c r="H26" s="96" t="s">
        <v>344</v>
      </c>
      <c r="I26" s="96" t="s">
        <v>345</v>
      </c>
      <c r="J26" s="96" t="s">
        <v>346</v>
      </c>
      <c r="K26" s="96" t="s">
        <v>347</v>
      </c>
      <c r="L26" s="96" t="s">
        <v>348</v>
      </c>
      <c r="M26" s="96" t="s">
        <v>349</v>
      </c>
    </row>
    <row r="27" spans="1:13" ht="15.75" x14ac:dyDescent="0.25">
      <c r="A27" s="124" t="s">
        <v>2214</v>
      </c>
      <c r="B27" s="96" t="s">
        <v>2194</v>
      </c>
      <c r="C27" s="96" t="s">
        <v>351</v>
      </c>
      <c r="D27" s="96" t="s">
        <v>352</v>
      </c>
      <c r="E27" s="96" t="s">
        <v>251</v>
      </c>
      <c r="F27" s="96" t="s">
        <v>275</v>
      </c>
      <c r="G27" s="96" t="s">
        <v>276</v>
      </c>
      <c r="H27" s="96" t="s">
        <v>277</v>
      </c>
      <c r="I27" s="96" t="s">
        <v>278</v>
      </c>
      <c r="J27" s="96" t="s">
        <v>279</v>
      </c>
      <c r="K27" s="96" t="s">
        <v>280</v>
      </c>
      <c r="L27" s="96" t="s">
        <v>281</v>
      </c>
      <c r="M27" s="96" t="s">
        <v>282</v>
      </c>
    </row>
    <row r="28" spans="1:13" ht="15.75" x14ac:dyDescent="0.25">
      <c r="A28" s="124" t="s">
        <v>2215</v>
      </c>
      <c r="B28" s="96" t="s">
        <v>2194</v>
      </c>
      <c r="C28" s="96" t="s">
        <v>267</v>
      </c>
      <c r="D28" s="96" t="s">
        <v>267</v>
      </c>
      <c r="E28" s="96" t="s">
        <v>267</v>
      </c>
      <c r="F28" s="96" t="s">
        <v>268</v>
      </c>
      <c r="G28" s="96" t="s">
        <v>268</v>
      </c>
      <c r="H28" s="96" t="s">
        <v>306</v>
      </c>
      <c r="I28" s="96" t="s">
        <v>368</v>
      </c>
      <c r="J28" s="96" t="s">
        <v>369</v>
      </c>
      <c r="K28" s="96" t="s">
        <v>370</v>
      </c>
      <c r="L28" s="96" t="s">
        <v>371</v>
      </c>
      <c r="M28" s="96" t="s">
        <v>318</v>
      </c>
    </row>
    <row r="29" spans="1:13" ht="15.75" x14ac:dyDescent="0.25">
      <c r="A29" s="124" t="s">
        <v>2216</v>
      </c>
      <c r="B29" s="96" t="s">
        <v>2194</v>
      </c>
      <c r="C29" s="96" t="s">
        <v>373</v>
      </c>
      <c r="D29" s="96" t="s">
        <v>374</v>
      </c>
      <c r="E29" s="96" t="s">
        <v>292</v>
      </c>
      <c r="F29" s="96" t="s">
        <v>308</v>
      </c>
      <c r="G29" s="96" t="s">
        <v>309</v>
      </c>
      <c r="H29" s="96" t="s">
        <v>310</v>
      </c>
      <c r="I29" s="96" t="s">
        <v>267</v>
      </c>
      <c r="J29" s="96" t="s">
        <v>267</v>
      </c>
      <c r="K29" s="96" t="s">
        <v>267</v>
      </c>
      <c r="L29" s="96" t="s">
        <v>267</v>
      </c>
      <c r="M29" s="96" t="s">
        <v>267</v>
      </c>
    </row>
    <row r="30" spans="1:13" ht="15.75" x14ac:dyDescent="0.25">
      <c r="A30" s="124" t="s">
        <v>2217</v>
      </c>
      <c r="B30" s="96" t="s">
        <v>2194</v>
      </c>
      <c r="C30" s="96" t="s">
        <v>289</v>
      </c>
      <c r="D30" s="96" t="s">
        <v>388</v>
      </c>
      <c r="E30" s="96" t="s">
        <v>312</v>
      </c>
      <c r="F30" s="96" t="s">
        <v>313</v>
      </c>
      <c r="G30" s="96" t="s">
        <v>238</v>
      </c>
      <c r="H30" s="96" t="s">
        <v>314</v>
      </c>
      <c r="I30" s="96" t="s">
        <v>267</v>
      </c>
      <c r="J30" s="96" t="s">
        <v>267</v>
      </c>
      <c r="K30" s="96" t="s">
        <v>267</v>
      </c>
      <c r="L30" s="96" t="s">
        <v>267</v>
      </c>
      <c r="M30" s="96" t="s">
        <v>267</v>
      </c>
    </row>
    <row r="31" spans="1:13" ht="15.75" x14ac:dyDescent="0.25">
      <c r="A31" s="124" t="s">
        <v>2218</v>
      </c>
      <c r="B31" s="96" t="s">
        <v>2194</v>
      </c>
      <c r="C31" s="96" t="s">
        <v>267</v>
      </c>
      <c r="D31" s="96" t="s">
        <v>267</v>
      </c>
      <c r="E31" s="96" t="s">
        <v>267</v>
      </c>
      <c r="F31" s="96" t="s">
        <v>268</v>
      </c>
      <c r="G31" s="96" t="s">
        <v>268</v>
      </c>
      <c r="H31" s="96" t="s">
        <v>298</v>
      </c>
      <c r="I31" s="96" t="s">
        <v>360</v>
      </c>
      <c r="J31" s="96" t="s">
        <v>361</v>
      </c>
      <c r="K31" s="96" t="s">
        <v>362</v>
      </c>
      <c r="L31" s="96" t="s">
        <v>363</v>
      </c>
      <c r="M31" s="96" t="s">
        <v>364</v>
      </c>
    </row>
    <row r="32" spans="1:13" ht="15.75" x14ac:dyDescent="0.25">
      <c r="A32" s="124" t="s">
        <v>2219</v>
      </c>
      <c r="B32" s="96" t="s">
        <v>2194</v>
      </c>
      <c r="C32" s="96" t="s">
        <v>267</v>
      </c>
      <c r="D32" s="96" t="s">
        <v>267</v>
      </c>
      <c r="E32" s="96" t="s">
        <v>267</v>
      </c>
      <c r="F32" s="96" t="s">
        <v>301</v>
      </c>
      <c r="G32" s="96" t="s">
        <v>302</v>
      </c>
      <c r="H32" s="96" t="s">
        <v>303</v>
      </c>
      <c r="I32" s="96" t="s">
        <v>267</v>
      </c>
      <c r="J32" s="96" t="s">
        <v>267</v>
      </c>
      <c r="K32" s="96" t="s">
        <v>267</v>
      </c>
      <c r="L32" s="96" t="s">
        <v>267</v>
      </c>
      <c r="M32" s="96" t="s">
        <v>267</v>
      </c>
    </row>
    <row r="33" spans="1:13" ht="15.75" x14ac:dyDescent="0.25">
      <c r="A33" s="124" t="s">
        <v>2220</v>
      </c>
      <c r="B33" s="96" t="s">
        <v>2194</v>
      </c>
      <c r="C33" s="96" t="s">
        <v>354</v>
      </c>
      <c r="D33" s="96" t="s">
        <v>355</v>
      </c>
      <c r="E33" s="96" t="s">
        <v>383</v>
      </c>
      <c r="F33" s="96" t="s">
        <v>384</v>
      </c>
      <c r="G33" s="96" t="s">
        <v>385</v>
      </c>
      <c r="H33" s="96" t="s">
        <v>386</v>
      </c>
      <c r="I33" s="96" t="s">
        <v>267</v>
      </c>
      <c r="J33" s="96" t="s">
        <v>267</v>
      </c>
      <c r="K33" s="96" t="s">
        <v>267</v>
      </c>
      <c r="L33" s="96" t="s">
        <v>267</v>
      </c>
      <c r="M33" s="96" t="s">
        <v>267</v>
      </c>
    </row>
    <row r="34" spans="1:13" ht="15.75" x14ac:dyDescent="0.25">
      <c r="A34" s="124" t="s">
        <v>2221</v>
      </c>
      <c r="B34" s="96" t="s">
        <v>2194</v>
      </c>
      <c r="C34" s="96" t="s">
        <v>421</v>
      </c>
      <c r="D34" s="96" t="s">
        <v>270</v>
      </c>
      <c r="E34" s="96" t="s">
        <v>270</v>
      </c>
      <c r="F34" s="96" t="s">
        <v>273</v>
      </c>
      <c r="G34" s="96" t="s">
        <v>408</v>
      </c>
      <c r="H34" s="96" t="s">
        <v>270</v>
      </c>
      <c r="I34" s="96" t="s">
        <v>409</v>
      </c>
      <c r="J34" s="96" t="s">
        <v>410</v>
      </c>
      <c r="K34" s="96" t="s">
        <v>411</v>
      </c>
      <c r="L34" s="96" t="s">
        <v>412</v>
      </c>
      <c r="M34" s="96" t="s">
        <v>413</v>
      </c>
    </row>
    <row r="35" spans="1:13" ht="15.75" x14ac:dyDescent="0.25">
      <c r="A35" s="124" t="s">
        <v>2222</v>
      </c>
      <c r="B35" s="96" t="s">
        <v>2194</v>
      </c>
      <c r="C35" s="96" t="s">
        <v>422</v>
      </c>
      <c r="D35" s="96" t="s">
        <v>423</v>
      </c>
      <c r="E35" s="96" t="s">
        <v>415</v>
      </c>
      <c r="F35" s="96" t="s">
        <v>416</v>
      </c>
      <c r="G35" s="96" t="s">
        <v>417</v>
      </c>
      <c r="H35" s="96" t="s">
        <v>418</v>
      </c>
      <c r="I35" s="96" t="s">
        <v>418</v>
      </c>
      <c r="J35" s="96" t="s">
        <v>251</v>
      </c>
      <c r="K35" s="96" t="s">
        <v>419</v>
      </c>
      <c r="L35" s="96" t="s">
        <v>420</v>
      </c>
      <c r="M35" s="96" t="s">
        <v>245</v>
      </c>
    </row>
    <row r="36" spans="1:13" ht="15.75" x14ac:dyDescent="0.25">
      <c r="A36" s="124" t="s">
        <v>2223</v>
      </c>
      <c r="B36" s="96" t="s">
        <v>2194</v>
      </c>
      <c r="C36" s="96" t="s">
        <v>268</v>
      </c>
      <c r="D36" s="96" t="s">
        <v>268</v>
      </c>
      <c r="E36" s="96" t="s">
        <v>268</v>
      </c>
      <c r="F36" s="96" t="s">
        <v>268</v>
      </c>
      <c r="G36" s="96" t="s">
        <v>268</v>
      </c>
      <c r="H36" s="96" t="s">
        <v>268</v>
      </c>
      <c r="I36" s="96" t="s">
        <v>268</v>
      </c>
      <c r="J36" s="96" t="s">
        <v>268</v>
      </c>
      <c r="K36" s="96" t="s">
        <v>268</v>
      </c>
      <c r="L36" s="96" t="s">
        <v>274</v>
      </c>
      <c r="M36" s="96" t="s">
        <v>406</v>
      </c>
    </row>
    <row r="37" spans="1:13" ht="15.75" x14ac:dyDescent="0.25">
      <c r="A37" s="124" t="s">
        <v>2224</v>
      </c>
      <c r="B37" s="96" t="s">
        <v>2194</v>
      </c>
      <c r="C37" s="96" t="s">
        <v>469</v>
      </c>
      <c r="D37" s="96" t="s">
        <v>470</v>
      </c>
      <c r="E37" s="96" t="s">
        <v>471</v>
      </c>
      <c r="F37" s="96" t="s">
        <v>472</v>
      </c>
      <c r="G37" s="96" t="s">
        <v>473</v>
      </c>
      <c r="H37" s="96" t="s">
        <v>474</v>
      </c>
      <c r="I37" s="96" t="s">
        <v>475</v>
      </c>
      <c r="J37" s="96" t="s">
        <v>476</v>
      </c>
      <c r="K37" s="96" t="s">
        <v>477</v>
      </c>
      <c r="L37" s="96" t="s">
        <v>2257</v>
      </c>
      <c r="M37" s="96" t="s">
        <v>2258</v>
      </c>
    </row>
    <row r="38" spans="1:13" ht="15.75" x14ac:dyDescent="0.25">
      <c r="A38" s="124" t="s">
        <v>2225</v>
      </c>
      <c r="B38" s="96" t="s">
        <v>2194</v>
      </c>
      <c r="C38" s="96" t="s">
        <v>436</v>
      </c>
      <c r="D38" s="96" t="s">
        <v>437</v>
      </c>
      <c r="E38" s="96" t="s">
        <v>427</v>
      </c>
      <c r="F38" s="96" t="s">
        <v>428</v>
      </c>
      <c r="G38" s="96" t="s">
        <v>429</v>
      </c>
      <c r="H38" s="96" t="s">
        <v>430</v>
      </c>
      <c r="I38" s="96" t="s">
        <v>431</v>
      </c>
      <c r="J38" s="96" t="s">
        <v>438</v>
      </c>
      <c r="K38" s="96" t="s">
        <v>439</v>
      </c>
      <c r="L38" s="96" t="s">
        <v>191</v>
      </c>
      <c r="M38" s="96" t="s">
        <v>191</v>
      </c>
    </row>
    <row r="39" spans="1:13" ht="15.75" x14ac:dyDescent="0.25">
      <c r="A39" s="124" t="s">
        <v>2226</v>
      </c>
      <c r="B39" s="96" t="s">
        <v>2194</v>
      </c>
      <c r="C39" s="96" t="s">
        <v>267</v>
      </c>
      <c r="D39" s="96" t="s">
        <v>267</v>
      </c>
      <c r="E39" s="96" t="s">
        <v>267</v>
      </c>
      <c r="F39" s="96" t="s">
        <v>267</v>
      </c>
      <c r="G39" s="96" t="s">
        <v>267</v>
      </c>
      <c r="H39" s="96" t="s">
        <v>267</v>
      </c>
      <c r="I39" s="96" t="s">
        <v>267</v>
      </c>
      <c r="J39" s="96" t="s">
        <v>267</v>
      </c>
      <c r="K39" s="96" t="s">
        <v>267</v>
      </c>
      <c r="L39" s="96" t="s">
        <v>191</v>
      </c>
      <c r="M39" s="96" t="s">
        <v>191</v>
      </c>
    </row>
    <row r="40" spans="1:13" ht="15.75" x14ac:dyDescent="0.25">
      <c r="A40" s="124" t="s">
        <v>2227</v>
      </c>
      <c r="B40" s="96" t="s">
        <v>2194</v>
      </c>
      <c r="C40" s="96" t="s">
        <v>451</v>
      </c>
      <c r="D40" s="96" t="s">
        <v>452</v>
      </c>
      <c r="E40" s="96" t="s">
        <v>453</v>
      </c>
      <c r="F40" s="96" t="s">
        <v>359</v>
      </c>
      <c r="G40" s="96" t="s">
        <v>454</v>
      </c>
      <c r="H40" s="96" t="s">
        <v>455</v>
      </c>
      <c r="I40" s="96" t="s">
        <v>456</v>
      </c>
      <c r="J40" s="96" t="s">
        <v>457</v>
      </c>
      <c r="K40" s="96" t="s">
        <v>458</v>
      </c>
      <c r="L40" s="96" t="s">
        <v>191</v>
      </c>
      <c r="M40" s="96" t="s">
        <v>191</v>
      </c>
    </row>
    <row r="41" spans="1:13" ht="15.75" x14ac:dyDescent="0.25">
      <c r="A41" s="124" t="s">
        <v>2228</v>
      </c>
      <c r="B41" s="96" t="s">
        <v>2194</v>
      </c>
      <c r="C41" s="96" t="s">
        <v>460</v>
      </c>
      <c r="D41" s="96" t="s">
        <v>461</v>
      </c>
      <c r="E41" s="96" t="s">
        <v>462</v>
      </c>
      <c r="F41" s="96" t="s">
        <v>433</v>
      </c>
      <c r="G41" s="96" t="s">
        <v>463</v>
      </c>
      <c r="H41" s="96" t="s">
        <v>464</v>
      </c>
      <c r="I41" s="96" t="s">
        <v>465</v>
      </c>
      <c r="J41" s="96" t="s">
        <v>466</v>
      </c>
      <c r="K41" s="96" t="s">
        <v>467</v>
      </c>
      <c r="L41" s="96" t="s">
        <v>191</v>
      </c>
      <c r="M41" s="96" t="s">
        <v>191</v>
      </c>
    </row>
    <row r="42" spans="1:13" ht="15.75" x14ac:dyDescent="0.25">
      <c r="A42" s="124" t="s">
        <v>2229</v>
      </c>
      <c r="B42" s="96" t="s">
        <v>2194</v>
      </c>
      <c r="C42" s="96" t="s">
        <v>544</v>
      </c>
      <c r="D42" s="96" t="s">
        <v>545</v>
      </c>
      <c r="E42" s="96" t="s">
        <v>484</v>
      </c>
      <c r="F42" s="96" t="s">
        <v>485</v>
      </c>
      <c r="G42" s="96" t="s">
        <v>486</v>
      </c>
      <c r="H42" s="96" t="s">
        <v>487</v>
      </c>
      <c r="I42" s="96" t="s">
        <v>488</v>
      </c>
      <c r="J42" s="96" t="s">
        <v>489</v>
      </c>
      <c r="K42" s="96" t="s">
        <v>490</v>
      </c>
      <c r="L42" s="96" t="s">
        <v>880</v>
      </c>
      <c r="M42" s="96" t="s">
        <v>1940</v>
      </c>
    </row>
    <row r="43" spans="1:13" ht="15.75" x14ac:dyDescent="0.25">
      <c r="A43" s="124" t="s">
        <v>2230</v>
      </c>
      <c r="B43" s="96" t="s">
        <v>2194</v>
      </c>
      <c r="C43" s="96" t="s">
        <v>547</v>
      </c>
      <c r="D43" s="96" t="s">
        <v>2259</v>
      </c>
      <c r="E43" s="96" t="s">
        <v>549</v>
      </c>
      <c r="F43" s="96" t="s">
        <v>493</v>
      </c>
      <c r="G43" s="96" t="s">
        <v>550</v>
      </c>
      <c r="H43" s="96" t="s">
        <v>551</v>
      </c>
      <c r="I43" s="96" t="s">
        <v>552</v>
      </c>
      <c r="J43" s="96" t="s">
        <v>553</v>
      </c>
      <c r="K43" s="96" t="s">
        <v>554</v>
      </c>
      <c r="L43" s="96" t="s">
        <v>2260</v>
      </c>
      <c r="M43" s="96" t="s">
        <v>2261</v>
      </c>
    </row>
    <row r="44" spans="1:13" ht="15.75" x14ac:dyDescent="0.25">
      <c r="A44" s="124" t="s">
        <v>2231</v>
      </c>
      <c r="B44" s="96" t="s">
        <v>2194</v>
      </c>
      <c r="C44" s="96">
        <v>0</v>
      </c>
      <c r="D44" s="96" t="s">
        <v>274</v>
      </c>
      <c r="E44" s="96" t="s">
        <v>421</v>
      </c>
      <c r="F44" s="96" t="s">
        <v>268</v>
      </c>
      <c r="G44" s="96" t="s">
        <v>421</v>
      </c>
      <c r="H44" s="96" t="s">
        <v>268</v>
      </c>
      <c r="I44" s="96" t="s">
        <v>273</v>
      </c>
      <c r="J44" s="96" t="s">
        <v>273</v>
      </c>
      <c r="K44" s="96" t="s">
        <v>495</v>
      </c>
      <c r="L44" s="96" t="s">
        <v>271</v>
      </c>
      <c r="M44" s="96" t="s">
        <v>274</v>
      </c>
    </row>
    <row r="45" spans="1:13" ht="15.75" x14ac:dyDescent="0.25">
      <c r="A45" s="124" t="s">
        <v>2232</v>
      </c>
      <c r="B45" s="96" t="s">
        <v>2194</v>
      </c>
      <c r="C45" s="96">
        <v>198</v>
      </c>
      <c r="D45" s="96" t="s">
        <v>1765</v>
      </c>
      <c r="E45" s="96" t="s">
        <v>497</v>
      </c>
      <c r="F45" s="96" t="s">
        <v>498</v>
      </c>
      <c r="G45" s="96" t="s">
        <v>499</v>
      </c>
      <c r="H45" s="96" t="s">
        <v>500</v>
      </c>
      <c r="I45" s="96" t="s">
        <v>501</v>
      </c>
      <c r="J45" s="96" t="s">
        <v>558</v>
      </c>
      <c r="K45" s="96" t="s">
        <v>559</v>
      </c>
      <c r="L45" s="96" t="s">
        <v>382</v>
      </c>
      <c r="M45" s="96" t="s">
        <v>452</v>
      </c>
    </row>
    <row r="46" spans="1:13" ht="15.75" x14ac:dyDescent="0.25">
      <c r="A46" s="124" t="s">
        <v>2233</v>
      </c>
      <c r="B46" s="96" t="s">
        <v>2194</v>
      </c>
      <c r="C46" s="96">
        <v>79</v>
      </c>
      <c r="D46" s="96" t="s">
        <v>1870</v>
      </c>
      <c r="E46" s="96" t="s">
        <v>503</v>
      </c>
      <c r="F46" s="96" t="s">
        <v>504</v>
      </c>
      <c r="G46" s="96" t="s">
        <v>505</v>
      </c>
      <c r="H46" s="96" t="s">
        <v>506</v>
      </c>
      <c r="I46" s="96" t="s">
        <v>507</v>
      </c>
      <c r="J46" s="96" t="s">
        <v>508</v>
      </c>
      <c r="K46" s="96" t="s">
        <v>509</v>
      </c>
      <c r="L46" s="96" t="s">
        <v>2234</v>
      </c>
      <c r="M46" s="96" t="s">
        <v>2235</v>
      </c>
    </row>
    <row r="47" spans="1:13" ht="15.75" x14ac:dyDescent="0.25">
      <c r="A47" s="124" t="s">
        <v>2236</v>
      </c>
      <c r="B47" s="96" t="s">
        <v>2194</v>
      </c>
      <c r="C47" s="96">
        <v>29</v>
      </c>
      <c r="D47" s="96" t="s">
        <v>564</v>
      </c>
      <c r="E47" s="96" t="s">
        <v>487</v>
      </c>
      <c r="F47" s="96" t="s">
        <v>422</v>
      </c>
      <c r="G47" s="96" t="s">
        <v>511</v>
      </c>
      <c r="H47" s="96" t="s">
        <v>512</v>
      </c>
      <c r="I47" s="96" t="s">
        <v>513</v>
      </c>
      <c r="J47" s="96" t="s">
        <v>514</v>
      </c>
      <c r="K47" s="96" t="s">
        <v>212</v>
      </c>
      <c r="L47" s="96" t="s">
        <v>1872</v>
      </c>
      <c r="M47" s="96" t="s">
        <v>373</v>
      </c>
    </row>
    <row r="48" spans="1:13" ht="15.75" x14ac:dyDescent="0.25">
      <c r="A48" s="124" t="s">
        <v>2237</v>
      </c>
      <c r="B48" s="96" t="s">
        <v>2194</v>
      </c>
      <c r="C48" s="96">
        <v>13</v>
      </c>
      <c r="D48" s="96" t="s">
        <v>566</v>
      </c>
      <c r="E48" s="96" t="s">
        <v>410</v>
      </c>
      <c r="F48" s="96" t="s">
        <v>516</v>
      </c>
      <c r="G48" s="96" t="s">
        <v>517</v>
      </c>
      <c r="H48" s="96" t="s">
        <v>518</v>
      </c>
      <c r="I48" s="96" t="s">
        <v>519</v>
      </c>
      <c r="J48" s="96" t="s">
        <v>520</v>
      </c>
      <c r="K48" s="96" t="s">
        <v>251</v>
      </c>
      <c r="L48" s="96" t="s">
        <v>1837</v>
      </c>
      <c r="M48" s="96" t="s">
        <v>898</v>
      </c>
    </row>
    <row r="49" spans="1:13" ht="15.75" x14ac:dyDescent="0.25">
      <c r="A49" s="124" t="s">
        <v>2238</v>
      </c>
      <c r="B49" s="96" t="s">
        <v>2194</v>
      </c>
      <c r="C49" s="96">
        <v>9</v>
      </c>
      <c r="D49" s="96" t="s">
        <v>569</v>
      </c>
      <c r="E49" s="96" t="s">
        <v>522</v>
      </c>
      <c r="F49" s="96" t="s">
        <v>410</v>
      </c>
      <c r="G49" s="96" t="s">
        <v>412</v>
      </c>
      <c r="H49" s="96" t="s">
        <v>410</v>
      </c>
      <c r="I49" s="96" t="s">
        <v>523</v>
      </c>
      <c r="J49" s="96" t="s">
        <v>485</v>
      </c>
      <c r="K49" s="96" t="s">
        <v>524</v>
      </c>
      <c r="L49" s="96" t="s">
        <v>512</v>
      </c>
      <c r="M49" s="96" t="s">
        <v>545</v>
      </c>
    </row>
    <row r="50" spans="1:13" ht="15.75" x14ac:dyDescent="0.25">
      <c r="A50" s="124" t="s">
        <v>2239</v>
      </c>
      <c r="B50" s="96" t="s">
        <v>2194</v>
      </c>
      <c r="C50" s="96">
        <v>68</v>
      </c>
      <c r="D50" s="96" t="s">
        <v>511</v>
      </c>
      <c r="E50" s="96" t="s">
        <v>526</v>
      </c>
      <c r="F50" s="96" t="s">
        <v>527</v>
      </c>
      <c r="G50" s="96" t="s">
        <v>528</v>
      </c>
      <c r="H50" s="96" t="s">
        <v>529</v>
      </c>
      <c r="I50" s="96" t="s">
        <v>530</v>
      </c>
      <c r="J50" s="96" t="s">
        <v>531</v>
      </c>
      <c r="K50" s="96" t="s">
        <v>532</v>
      </c>
      <c r="L50" s="96" t="s">
        <v>2039</v>
      </c>
      <c r="M50" s="96" t="s">
        <v>235</v>
      </c>
    </row>
    <row r="51" spans="1:13" ht="15.75" x14ac:dyDescent="0.25">
      <c r="A51" s="124" t="s">
        <v>2240</v>
      </c>
      <c r="B51" s="96" t="s">
        <v>2194</v>
      </c>
      <c r="C51" s="96" t="s">
        <v>648</v>
      </c>
      <c r="D51" s="96" t="s">
        <v>2262</v>
      </c>
      <c r="E51" s="96" t="s">
        <v>595</v>
      </c>
      <c r="F51" s="96" t="s">
        <v>596</v>
      </c>
      <c r="G51" s="96" t="s">
        <v>650</v>
      </c>
      <c r="H51" s="96" t="s">
        <v>651</v>
      </c>
      <c r="I51" s="96" t="s">
        <v>652</v>
      </c>
      <c r="J51" s="96" t="s">
        <v>653</v>
      </c>
      <c r="K51" s="96" t="s">
        <v>654</v>
      </c>
      <c r="L51" s="96" t="s">
        <v>2263</v>
      </c>
      <c r="M51" s="96" t="s">
        <v>336</v>
      </c>
    </row>
    <row r="52" spans="1:13" ht="15.75" x14ac:dyDescent="0.25">
      <c r="A52" s="124" t="s">
        <v>2241</v>
      </c>
      <c r="B52" s="96" t="s">
        <v>2194</v>
      </c>
      <c r="C52" s="96" t="s">
        <v>642</v>
      </c>
      <c r="D52" s="96" t="s">
        <v>203</v>
      </c>
      <c r="E52" s="96" t="s">
        <v>585</v>
      </c>
      <c r="F52" s="96" t="s">
        <v>586</v>
      </c>
      <c r="G52" s="96" t="s">
        <v>587</v>
      </c>
      <c r="H52" s="96" t="s">
        <v>323</v>
      </c>
      <c r="I52" s="96" t="s">
        <v>588</v>
      </c>
      <c r="J52" s="96" t="s">
        <v>589</v>
      </c>
      <c r="K52" s="96" t="s">
        <v>644</v>
      </c>
      <c r="L52" s="96" t="s">
        <v>2264</v>
      </c>
      <c r="M52" s="96" t="s">
        <v>2265</v>
      </c>
    </row>
    <row r="53" spans="1:13" ht="15.75" x14ac:dyDescent="0.25">
      <c r="A53" s="124" t="s">
        <v>2242</v>
      </c>
      <c r="B53" s="96" t="s">
        <v>2194</v>
      </c>
      <c r="C53" s="96" t="s">
        <v>199</v>
      </c>
      <c r="D53" s="96" t="s">
        <v>2266</v>
      </c>
      <c r="E53" s="96" t="s">
        <v>597</v>
      </c>
      <c r="F53" s="96" t="s">
        <v>597</v>
      </c>
      <c r="G53" s="96" t="s">
        <v>598</v>
      </c>
      <c r="H53" s="96" t="s">
        <v>599</v>
      </c>
      <c r="I53" s="96" t="s">
        <v>600</v>
      </c>
      <c r="J53" s="96" t="s">
        <v>657</v>
      </c>
      <c r="K53" s="96" t="s">
        <v>658</v>
      </c>
      <c r="L53" s="96" t="s">
        <v>2267</v>
      </c>
      <c r="M53" s="96" t="s">
        <v>2268</v>
      </c>
    </row>
    <row r="54" spans="1:13" ht="15.75" x14ac:dyDescent="0.25">
      <c r="A54" s="124" t="s">
        <v>2243</v>
      </c>
      <c r="B54" s="96" t="s">
        <v>2194</v>
      </c>
      <c r="C54" s="96" t="s">
        <v>646</v>
      </c>
      <c r="D54" s="96" t="s">
        <v>1113</v>
      </c>
      <c r="E54" s="96" t="s">
        <v>251</v>
      </c>
      <c r="F54" s="96" t="s">
        <v>590</v>
      </c>
      <c r="G54" s="96" t="s">
        <v>265</v>
      </c>
      <c r="H54" s="96" t="s">
        <v>591</v>
      </c>
      <c r="I54" s="96" t="s">
        <v>592</v>
      </c>
      <c r="J54" s="96" t="s">
        <v>582</v>
      </c>
      <c r="K54" s="96" t="s">
        <v>593</v>
      </c>
      <c r="L54" s="96" t="s">
        <v>1416</v>
      </c>
      <c r="M54" s="96" t="s">
        <v>232</v>
      </c>
    </row>
    <row r="55" spans="1:13" ht="30.75" x14ac:dyDescent="0.25">
      <c r="A55" s="124" t="s">
        <v>2244</v>
      </c>
      <c r="B55" s="96" t="s">
        <v>2245</v>
      </c>
      <c r="C55" s="125" t="s">
        <v>660</v>
      </c>
      <c r="D55" s="125" t="s">
        <v>2269</v>
      </c>
      <c r="E55" s="125" t="s">
        <v>602</v>
      </c>
      <c r="F55" s="125" t="s">
        <v>603</v>
      </c>
      <c r="G55" s="125" t="s">
        <v>662</v>
      </c>
      <c r="H55" s="125" t="s">
        <v>663</v>
      </c>
      <c r="I55" s="125" t="s">
        <v>604</v>
      </c>
      <c r="J55" s="125" t="s">
        <v>605</v>
      </c>
      <c r="K55" s="125" t="s">
        <v>664</v>
      </c>
      <c r="L55" s="125" t="s">
        <v>2246</v>
      </c>
      <c r="M55" s="125" t="s">
        <v>191</v>
      </c>
    </row>
    <row r="56" spans="1:13" ht="30.75" x14ac:dyDescent="0.25">
      <c r="A56" s="124" t="s">
        <v>2247</v>
      </c>
      <c r="B56" s="96" t="s">
        <v>2245</v>
      </c>
      <c r="C56" s="125" t="s">
        <v>666</v>
      </c>
      <c r="D56" s="125" t="s">
        <v>2270</v>
      </c>
      <c r="E56" s="125" t="s">
        <v>606</v>
      </c>
      <c r="F56" s="125" t="s">
        <v>668</v>
      </c>
      <c r="G56" s="125" t="s">
        <v>607</v>
      </c>
      <c r="H56" s="125" t="s">
        <v>608</v>
      </c>
      <c r="I56" s="125" t="s">
        <v>609</v>
      </c>
      <c r="J56" s="125" t="s">
        <v>610</v>
      </c>
      <c r="K56" s="125" t="s">
        <v>611</v>
      </c>
      <c r="L56" s="125" t="s">
        <v>191</v>
      </c>
      <c r="M56" s="125" t="s">
        <v>191</v>
      </c>
    </row>
    <row r="57" spans="1:13" ht="30.75" x14ac:dyDescent="0.25">
      <c r="A57" s="124" t="s">
        <v>2248</v>
      </c>
      <c r="B57" s="96" t="s">
        <v>2245</v>
      </c>
      <c r="C57" s="125" t="s">
        <v>670</v>
      </c>
      <c r="D57" s="125" t="s">
        <v>2271</v>
      </c>
      <c r="E57" s="125" t="s">
        <v>612</v>
      </c>
      <c r="F57" s="125" t="s">
        <v>613</v>
      </c>
      <c r="G57" s="125" t="s">
        <v>606</v>
      </c>
      <c r="H57" s="125" t="s">
        <v>662</v>
      </c>
      <c r="I57" s="125" t="s">
        <v>614</v>
      </c>
      <c r="J57" s="125" t="s">
        <v>672</v>
      </c>
      <c r="K57" s="125" t="s">
        <v>615</v>
      </c>
      <c r="L57" s="125" t="s">
        <v>191</v>
      </c>
      <c r="M57" s="125" t="s">
        <v>191</v>
      </c>
    </row>
    <row r="58" spans="1:13" ht="15.75" x14ac:dyDescent="0.25">
      <c r="A58" s="124" t="s">
        <v>2249</v>
      </c>
      <c r="B58" s="96" t="s">
        <v>2194</v>
      </c>
      <c r="C58" s="96" t="s">
        <v>717</v>
      </c>
      <c r="D58" s="96" t="s">
        <v>718</v>
      </c>
      <c r="E58" s="96" t="s">
        <v>676</v>
      </c>
      <c r="F58" s="96" t="s">
        <v>677</v>
      </c>
      <c r="G58" s="96" t="s">
        <v>678</v>
      </c>
      <c r="H58" s="96" t="s">
        <v>679</v>
      </c>
      <c r="I58" s="96" t="s">
        <v>719</v>
      </c>
      <c r="J58" s="96" t="s">
        <v>720</v>
      </c>
      <c r="K58" s="96" t="s">
        <v>721</v>
      </c>
      <c r="L58" s="96" t="s">
        <v>722</v>
      </c>
      <c r="M58" s="96" t="s">
        <v>723</v>
      </c>
    </row>
    <row r="59" spans="1:13" ht="15.75" x14ac:dyDescent="0.25">
      <c r="A59" s="124" t="s">
        <v>2250</v>
      </c>
      <c r="B59" s="96" t="s">
        <v>2194</v>
      </c>
      <c r="C59" s="96" t="s">
        <v>725</v>
      </c>
      <c r="D59" s="96" t="s">
        <v>726</v>
      </c>
      <c r="E59" s="96" t="s">
        <v>627</v>
      </c>
      <c r="F59" s="96" t="s">
        <v>681</v>
      </c>
      <c r="G59" s="96" t="s">
        <v>727</v>
      </c>
      <c r="H59" s="96" t="s">
        <v>728</v>
      </c>
      <c r="I59" s="96" t="s">
        <v>729</v>
      </c>
      <c r="J59" s="96" t="s">
        <v>730</v>
      </c>
      <c r="K59" s="96" t="s">
        <v>731</v>
      </c>
      <c r="L59" s="96" t="s">
        <v>732</v>
      </c>
      <c r="M59" s="96" t="s">
        <v>733</v>
      </c>
    </row>
    <row r="60" spans="1:13" ht="15.75" x14ac:dyDescent="0.25">
      <c r="A60" s="124" t="s">
        <v>2251</v>
      </c>
      <c r="B60" s="96" t="s">
        <v>2194</v>
      </c>
      <c r="C60" s="96" t="s">
        <v>735</v>
      </c>
      <c r="D60" s="96" t="s">
        <v>736</v>
      </c>
      <c r="E60" s="96" t="s">
        <v>436</v>
      </c>
      <c r="F60" s="96" t="s">
        <v>683</v>
      </c>
      <c r="G60" s="96" t="s">
        <v>684</v>
      </c>
      <c r="H60" s="96" t="s">
        <v>685</v>
      </c>
      <c r="I60" s="96" t="s">
        <v>686</v>
      </c>
      <c r="J60" s="96" t="s">
        <v>737</v>
      </c>
      <c r="K60" s="96" t="s">
        <v>341</v>
      </c>
      <c r="L60" s="96" t="s">
        <v>738</v>
      </c>
      <c r="M60" s="96" t="s">
        <v>739</v>
      </c>
    </row>
    <row r="61" spans="1:13" ht="15.75" x14ac:dyDescent="0.25">
      <c r="A61" s="124" t="s">
        <v>2272</v>
      </c>
      <c r="B61" s="96" t="s">
        <v>2273</v>
      </c>
      <c r="C61" s="96" t="s">
        <v>2274</v>
      </c>
      <c r="D61" s="96" t="s">
        <v>2275</v>
      </c>
      <c r="E61" s="96" t="s">
        <v>2276</v>
      </c>
      <c r="F61" s="96" t="s">
        <v>2277</v>
      </c>
      <c r="G61" s="96" t="s">
        <v>2278</v>
      </c>
      <c r="H61" s="96" t="s">
        <v>2279</v>
      </c>
      <c r="I61" s="96" t="s">
        <v>2280</v>
      </c>
      <c r="J61" s="96" t="s">
        <v>2281</v>
      </c>
      <c r="K61" s="96" t="s">
        <v>2282</v>
      </c>
      <c r="L61" s="96" t="s">
        <v>2283</v>
      </c>
      <c r="M61" s="96" t="s">
        <v>2284</v>
      </c>
    </row>
    <row r="62" spans="1:13" ht="15.75" x14ac:dyDescent="0.25">
      <c r="A62" s="124" t="s">
        <v>2285</v>
      </c>
      <c r="B62" s="96" t="s">
        <v>2273</v>
      </c>
      <c r="C62" s="96" t="s">
        <v>2286</v>
      </c>
      <c r="D62" s="96" t="s">
        <v>2287</v>
      </c>
      <c r="E62" s="96" t="s">
        <v>2288</v>
      </c>
      <c r="F62" s="96" t="s">
        <v>2289</v>
      </c>
      <c r="G62" s="96" t="s">
        <v>2290</v>
      </c>
      <c r="H62" s="96" t="s">
        <v>2291</v>
      </c>
      <c r="I62" s="96" t="s">
        <v>2292</v>
      </c>
      <c r="J62" s="96" t="s">
        <v>2293</v>
      </c>
      <c r="K62" s="96" t="s">
        <v>2294</v>
      </c>
      <c r="L62" s="96" t="s">
        <v>2295</v>
      </c>
      <c r="M62" s="96" t="s">
        <v>2294</v>
      </c>
    </row>
    <row r="63" spans="1:13" ht="15.75" x14ac:dyDescent="0.25">
      <c r="A63" s="124" t="s">
        <v>2296</v>
      </c>
      <c r="B63" s="96" t="s">
        <v>2273</v>
      </c>
      <c r="C63" s="96" t="s">
        <v>2297</v>
      </c>
      <c r="D63" s="96" t="s">
        <v>2298</v>
      </c>
      <c r="E63" s="96" t="s">
        <v>2299</v>
      </c>
      <c r="F63" s="96" t="s">
        <v>2300</v>
      </c>
      <c r="G63" s="96" t="s">
        <v>2301</v>
      </c>
      <c r="H63" s="96" t="s">
        <v>2302</v>
      </c>
      <c r="I63" s="96" t="s">
        <v>2303</v>
      </c>
      <c r="J63" s="96" t="s">
        <v>2304</v>
      </c>
      <c r="K63" s="96" t="s">
        <v>2305</v>
      </c>
      <c r="L63" s="96" t="s">
        <v>2306</v>
      </c>
      <c r="M63" s="96" t="s">
        <v>2307</v>
      </c>
    </row>
    <row r="64" spans="1:13" ht="15.75" x14ac:dyDescent="0.25">
      <c r="A64" s="124" t="s">
        <v>2308</v>
      </c>
      <c r="B64" s="96" t="s">
        <v>2273</v>
      </c>
      <c r="C64" s="96" t="s">
        <v>2309</v>
      </c>
      <c r="D64" s="96" t="s">
        <v>2310</v>
      </c>
      <c r="E64" s="96" t="s">
        <v>2311</v>
      </c>
      <c r="F64" s="96" t="s">
        <v>2312</v>
      </c>
      <c r="G64" s="96" t="s">
        <v>2313</v>
      </c>
      <c r="H64" s="96" t="s">
        <v>2314</v>
      </c>
      <c r="I64" s="96" t="s">
        <v>2315</v>
      </c>
      <c r="J64" s="96" t="s">
        <v>2316</v>
      </c>
      <c r="K64" s="96" t="s">
        <v>2317</v>
      </c>
      <c r="L64" s="96" t="s">
        <v>2318</v>
      </c>
      <c r="M64" s="96" t="s">
        <v>2319</v>
      </c>
    </row>
    <row r="65" spans="1:13" ht="15.75" x14ac:dyDescent="0.25">
      <c r="A65" s="124" t="s">
        <v>2320</v>
      </c>
      <c r="B65" s="96" t="s">
        <v>2273</v>
      </c>
      <c r="C65" s="96" t="s">
        <v>2321</v>
      </c>
      <c r="D65" s="96" t="s">
        <v>2322</v>
      </c>
      <c r="E65" s="96" t="s">
        <v>2323</v>
      </c>
      <c r="F65" s="96" t="s">
        <v>2323</v>
      </c>
      <c r="G65" s="96" t="s">
        <v>2324</v>
      </c>
      <c r="H65" s="96" t="s">
        <v>2325</v>
      </c>
      <c r="I65" s="96" t="s">
        <v>2326</v>
      </c>
      <c r="J65" s="96" t="s">
        <v>2327</v>
      </c>
      <c r="K65" s="96" t="s">
        <v>2328</v>
      </c>
      <c r="L65" s="96" t="s">
        <v>2329</v>
      </c>
      <c r="M65" s="96" t="s">
        <v>2330</v>
      </c>
    </row>
    <row r="66" spans="1:13" ht="15.75" x14ac:dyDescent="0.25">
      <c r="A66" s="124" t="s">
        <v>2331</v>
      </c>
      <c r="B66" s="96" t="s">
        <v>2273</v>
      </c>
      <c r="C66" s="96" t="s">
        <v>2332</v>
      </c>
      <c r="D66" s="96" t="s">
        <v>2333</v>
      </c>
      <c r="E66" s="96" t="s">
        <v>2334</v>
      </c>
      <c r="F66" s="96" t="s">
        <v>2334</v>
      </c>
      <c r="G66" s="96" t="s">
        <v>2335</v>
      </c>
      <c r="H66" s="96" t="s">
        <v>2336</v>
      </c>
      <c r="I66" s="96" t="s">
        <v>2337</v>
      </c>
      <c r="J66" s="96" t="s">
        <v>2338</v>
      </c>
      <c r="K66" s="96" t="s">
        <v>2339</v>
      </c>
      <c r="L66" s="96" t="s">
        <v>2340</v>
      </c>
      <c r="M66" s="96" t="s">
        <v>2341</v>
      </c>
    </row>
    <row r="67" spans="1:13" ht="15.75" x14ac:dyDescent="0.25">
      <c r="A67" s="124" t="s">
        <v>2342</v>
      </c>
      <c r="B67" s="96" t="s">
        <v>2273</v>
      </c>
      <c r="C67" s="96" t="s">
        <v>1052</v>
      </c>
      <c r="D67" s="96" t="s">
        <v>2343</v>
      </c>
      <c r="E67" s="96" t="s">
        <v>2344</v>
      </c>
      <c r="F67" s="96" t="s">
        <v>2344</v>
      </c>
      <c r="G67" s="96" t="s">
        <v>2345</v>
      </c>
      <c r="H67" s="96" t="s">
        <v>2346</v>
      </c>
      <c r="I67" s="96" t="s">
        <v>2347</v>
      </c>
      <c r="J67" s="96" t="s">
        <v>2348</v>
      </c>
      <c r="K67" s="96" t="s">
        <v>2349</v>
      </c>
      <c r="L67" s="96" t="s">
        <v>2350</v>
      </c>
      <c r="M67" s="96" t="s">
        <v>2351</v>
      </c>
    </row>
    <row r="68" spans="1:13" ht="15.75" x14ac:dyDescent="0.25">
      <c r="A68" s="124" t="s">
        <v>2352</v>
      </c>
      <c r="B68" s="96" t="s">
        <v>2273</v>
      </c>
      <c r="C68" s="96" t="s">
        <v>2353</v>
      </c>
      <c r="D68" s="96" t="s">
        <v>2354</v>
      </c>
      <c r="E68" s="96" t="s">
        <v>2355</v>
      </c>
      <c r="F68" s="96" t="s">
        <v>2355</v>
      </c>
      <c r="G68" s="96" t="s">
        <v>2356</v>
      </c>
      <c r="H68" s="96" t="s">
        <v>2287</v>
      </c>
      <c r="I68" s="96" t="s">
        <v>2357</v>
      </c>
      <c r="J68" s="96" t="s">
        <v>2358</v>
      </c>
      <c r="K68" s="96" t="s">
        <v>2359</v>
      </c>
      <c r="L68" s="96" t="s">
        <v>1051</v>
      </c>
      <c r="M68" s="96" t="s">
        <v>268</v>
      </c>
    </row>
    <row r="69" spans="1:13" ht="15.75" x14ac:dyDescent="0.25">
      <c r="A69" s="124" t="s">
        <v>2360</v>
      </c>
      <c r="B69" s="96" t="s">
        <v>2194</v>
      </c>
      <c r="C69" s="96" t="s">
        <v>835</v>
      </c>
      <c r="D69" s="96" t="s">
        <v>836</v>
      </c>
      <c r="E69" s="96" t="s">
        <v>837</v>
      </c>
      <c r="F69" s="96" t="s">
        <v>838</v>
      </c>
      <c r="G69" s="96" t="s">
        <v>839</v>
      </c>
      <c r="H69" s="96" t="s">
        <v>840</v>
      </c>
      <c r="I69" s="96" t="s">
        <v>841</v>
      </c>
      <c r="J69" s="96" t="s">
        <v>842</v>
      </c>
      <c r="K69" s="96" t="s">
        <v>843</v>
      </c>
      <c r="L69" s="96" t="s">
        <v>844</v>
      </c>
      <c r="M69" s="96" t="s">
        <v>845</v>
      </c>
    </row>
    <row r="70" spans="1:13" ht="15.75" x14ac:dyDescent="0.25">
      <c r="A70" s="124" t="s">
        <v>2361</v>
      </c>
      <c r="B70" s="96" t="s">
        <v>2194</v>
      </c>
      <c r="C70" s="96" t="s">
        <v>692</v>
      </c>
      <c r="D70" s="96" t="s">
        <v>859</v>
      </c>
      <c r="E70" s="96" t="s">
        <v>816</v>
      </c>
      <c r="F70" s="96" t="s">
        <v>715</v>
      </c>
      <c r="G70" s="96" t="s">
        <v>817</v>
      </c>
      <c r="H70" s="96" t="s">
        <v>818</v>
      </c>
      <c r="I70" s="96" t="s">
        <v>819</v>
      </c>
      <c r="J70" s="96" t="s">
        <v>820</v>
      </c>
      <c r="K70" s="96" t="s">
        <v>821</v>
      </c>
      <c r="L70" s="96" t="s">
        <v>822</v>
      </c>
      <c r="M70" s="96" t="s">
        <v>823</v>
      </c>
    </row>
    <row r="71" spans="1:13" ht="15.75" x14ac:dyDescent="0.25">
      <c r="A71" s="124" t="s">
        <v>2362</v>
      </c>
      <c r="B71" s="96" t="s">
        <v>2194</v>
      </c>
      <c r="C71" s="96" t="s">
        <v>847</v>
      </c>
      <c r="D71" s="96" t="s">
        <v>848</v>
      </c>
      <c r="E71" s="96" t="s">
        <v>849</v>
      </c>
      <c r="F71" s="96" t="s">
        <v>850</v>
      </c>
      <c r="G71" s="96" t="s">
        <v>851</v>
      </c>
      <c r="H71" s="96" t="s">
        <v>852</v>
      </c>
      <c r="I71" s="96" t="s">
        <v>853</v>
      </c>
      <c r="J71" s="96" t="s">
        <v>854</v>
      </c>
      <c r="K71" s="96" t="s">
        <v>855</v>
      </c>
      <c r="L71" s="96" t="s">
        <v>856</v>
      </c>
      <c r="M71" s="96" t="s">
        <v>857</v>
      </c>
    </row>
    <row r="72" spans="1:13" ht="15.75" x14ac:dyDescent="0.25">
      <c r="A72" s="124" t="s">
        <v>2363</v>
      </c>
      <c r="B72" s="96" t="s">
        <v>2194</v>
      </c>
      <c r="C72" s="96" t="s">
        <v>398</v>
      </c>
      <c r="D72" s="96" t="s">
        <v>861</v>
      </c>
      <c r="E72" s="96" t="s">
        <v>862</v>
      </c>
      <c r="F72" s="96" t="s">
        <v>863</v>
      </c>
      <c r="G72" s="96" t="s">
        <v>864</v>
      </c>
      <c r="H72" s="96" t="s">
        <v>865</v>
      </c>
      <c r="I72" s="96" t="s">
        <v>866</v>
      </c>
      <c r="J72" s="96" t="s">
        <v>867</v>
      </c>
      <c r="K72" s="96" t="s">
        <v>868</v>
      </c>
      <c r="L72" s="96" t="s">
        <v>869</v>
      </c>
      <c r="M72" s="96" t="s">
        <v>870</v>
      </c>
    </row>
    <row r="73" spans="1:13" ht="15.75" x14ac:dyDescent="0.25">
      <c r="A73" s="124" t="s">
        <v>2364</v>
      </c>
      <c r="B73" s="96" t="s">
        <v>2194</v>
      </c>
      <c r="C73" s="96" t="s">
        <v>923</v>
      </c>
      <c r="D73" s="96" t="s">
        <v>924</v>
      </c>
      <c r="E73" s="96" t="s">
        <v>925</v>
      </c>
      <c r="F73" s="96" t="s">
        <v>926</v>
      </c>
      <c r="G73" s="96" t="s">
        <v>927</v>
      </c>
      <c r="H73" s="96" t="s">
        <v>375</v>
      </c>
      <c r="I73" s="96" t="s">
        <v>928</v>
      </c>
      <c r="J73" s="96" t="s">
        <v>929</v>
      </c>
      <c r="K73" s="96" t="s">
        <v>930</v>
      </c>
      <c r="L73" s="96" t="s">
        <v>2365</v>
      </c>
      <c r="M73" s="96" t="s">
        <v>2366</v>
      </c>
    </row>
    <row r="74" spans="1:13" ht="15.75" x14ac:dyDescent="0.25">
      <c r="A74" s="124" t="s">
        <v>2367</v>
      </c>
      <c r="B74" s="96" t="s">
        <v>2194</v>
      </c>
      <c r="C74" s="96" t="s">
        <v>268</v>
      </c>
      <c r="D74" s="96" t="s">
        <v>931</v>
      </c>
      <c r="E74" s="96" t="s">
        <v>268</v>
      </c>
      <c r="F74" s="96" t="s">
        <v>421</v>
      </c>
      <c r="G74" s="96" t="s">
        <v>268</v>
      </c>
      <c r="H74" s="96" t="s">
        <v>875</v>
      </c>
      <c r="I74" s="96" t="s">
        <v>876</v>
      </c>
      <c r="J74" s="96" t="s">
        <v>877</v>
      </c>
      <c r="K74" s="96" t="s">
        <v>707</v>
      </c>
      <c r="L74" s="96" t="s">
        <v>306</v>
      </c>
      <c r="M74" s="96" t="s">
        <v>2368</v>
      </c>
    </row>
    <row r="75" spans="1:13" ht="15.75" x14ac:dyDescent="0.25">
      <c r="A75" s="124" t="s">
        <v>2369</v>
      </c>
      <c r="B75" s="96" t="s">
        <v>2194</v>
      </c>
      <c r="C75" s="96" t="s">
        <v>923</v>
      </c>
      <c r="D75" s="96" t="s">
        <v>932</v>
      </c>
      <c r="E75" s="96" t="s">
        <v>933</v>
      </c>
      <c r="F75" s="96" t="s">
        <v>934</v>
      </c>
      <c r="G75" s="96" t="s">
        <v>935</v>
      </c>
      <c r="H75" s="96" t="s">
        <v>936</v>
      </c>
      <c r="I75" s="96" t="s">
        <v>937</v>
      </c>
      <c r="J75" s="96" t="s">
        <v>938</v>
      </c>
      <c r="K75" s="96" t="s">
        <v>939</v>
      </c>
      <c r="L75" s="96" t="s">
        <v>267</v>
      </c>
      <c r="M75" s="96" t="s">
        <v>267</v>
      </c>
    </row>
    <row r="76" spans="1:13" ht="15.75" x14ac:dyDescent="0.25">
      <c r="A76" s="124" t="s">
        <v>2370</v>
      </c>
      <c r="B76" s="96" t="s">
        <v>2194</v>
      </c>
      <c r="C76" s="96">
        <v>0</v>
      </c>
      <c r="D76" s="96" t="s">
        <v>421</v>
      </c>
      <c r="E76" s="96" t="s">
        <v>269</v>
      </c>
      <c r="F76" s="96" t="s">
        <v>274</v>
      </c>
      <c r="G76" s="96" t="s">
        <v>410</v>
      </c>
      <c r="H76" s="96" t="s">
        <v>408</v>
      </c>
      <c r="I76" s="96" t="s">
        <v>879</v>
      </c>
      <c r="J76" s="96" t="s">
        <v>306</v>
      </c>
      <c r="K76" s="96" t="s">
        <v>880</v>
      </c>
      <c r="L76" s="96" t="s">
        <v>267</v>
      </c>
      <c r="M76" s="96" t="s">
        <v>267</v>
      </c>
    </row>
    <row r="77" spans="1:13" ht="15.75" x14ac:dyDescent="0.25">
      <c r="A77" s="124" t="s">
        <v>2371</v>
      </c>
      <c r="B77" s="96" t="s">
        <v>2194</v>
      </c>
      <c r="C77" s="96" t="s">
        <v>954</v>
      </c>
      <c r="D77" s="96" t="s">
        <v>955</v>
      </c>
      <c r="E77" s="96" t="s">
        <v>2372</v>
      </c>
      <c r="F77" s="96" t="s">
        <v>2373</v>
      </c>
      <c r="G77" s="96" t="s">
        <v>1295</v>
      </c>
      <c r="H77" s="96" t="s">
        <v>658</v>
      </c>
      <c r="I77" s="96" t="s">
        <v>2374</v>
      </c>
      <c r="J77" s="96" t="s">
        <v>2375</v>
      </c>
      <c r="K77" s="96" t="s">
        <v>2376</v>
      </c>
      <c r="L77" s="96" t="s">
        <v>267</v>
      </c>
      <c r="M77" s="96" t="s">
        <v>267</v>
      </c>
    </row>
    <row r="78" spans="1:13" ht="15.75" x14ac:dyDescent="0.25">
      <c r="A78" s="124" t="s">
        <v>2377</v>
      </c>
      <c r="B78" s="96" t="s">
        <v>2194</v>
      </c>
      <c r="C78" s="96">
        <v>699</v>
      </c>
      <c r="D78" s="96" t="s">
        <v>941</v>
      </c>
      <c r="E78" s="96" t="s">
        <v>883</v>
      </c>
      <c r="F78" s="96" t="s">
        <v>942</v>
      </c>
      <c r="G78" s="96" t="s">
        <v>884</v>
      </c>
      <c r="H78" s="96" t="s">
        <v>885</v>
      </c>
      <c r="I78" s="96" t="s">
        <v>943</v>
      </c>
      <c r="J78" s="96" t="s">
        <v>944</v>
      </c>
      <c r="K78" s="96" t="s">
        <v>945</v>
      </c>
      <c r="L78" s="96" t="s">
        <v>267</v>
      </c>
      <c r="M78" s="96" t="s">
        <v>267</v>
      </c>
    </row>
    <row r="79" spans="1:13" ht="15.75" x14ac:dyDescent="0.25">
      <c r="A79" s="124" t="s">
        <v>2378</v>
      </c>
      <c r="B79" s="96" t="s">
        <v>2194</v>
      </c>
      <c r="C79" s="96" t="s">
        <v>947</v>
      </c>
      <c r="D79" s="96" t="s">
        <v>371</v>
      </c>
      <c r="E79" s="96" t="s">
        <v>948</v>
      </c>
      <c r="F79" s="96" t="s">
        <v>949</v>
      </c>
      <c r="G79" s="96" t="s">
        <v>887</v>
      </c>
      <c r="H79" s="96" t="s">
        <v>950</v>
      </c>
      <c r="I79" s="96" t="s">
        <v>951</v>
      </c>
      <c r="J79" s="96" t="s">
        <v>952</v>
      </c>
      <c r="K79" s="96" t="s">
        <v>222</v>
      </c>
      <c r="L79" s="96" t="s">
        <v>267</v>
      </c>
      <c r="M79" s="96" t="s">
        <v>267</v>
      </c>
    </row>
    <row r="80" spans="1:13" ht="15.75" x14ac:dyDescent="0.25">
      <c r="A80" s="124" t="s">
        <v>2379</v>
      </c>
      <c r="B80" s="96" t="s">
        <v>2194</v>
      </c>
      <c r="C80" s="96" t="s">
        <v>268</v>
      </c>
      <c r="D80" s="96" t="s">
        <v>268</v>
      </c>
      <c r="E80" s="96" t="s">
        <v>274</v>
      </c>
      <c r="F80" s="96" t="s">
        <v>421</v>
      </c>
      <c r="G80" s="96" t="s">
        <v>274</v>
      </c>
      <c r="H80" s="96" t="s">
        <v>268</v>
      </c>
      <c r="I80" s="96" t="s">
        <v>421</v>
      </c>
      <c r="J80" s="96" t="s">
        <v>421</v>
      </c>
      <c r="K80" s="96" t="s">
        <v>421</v>
      </c>
      <c r="L80" s="96" t="s">
        <v>267</v>
      </c>
      <c r="M80" s="96" t="s">
        <v>267</v>
      </c>
    </row>
    <row r="81" spans="1:13" ht="15.75" x14ac:dyDescent="0.25">
      <c r="A81" s="124" t="s">
        <v>2380</v>
      </c>
      <c r="B81" s="96" t="s">
        <v>2194</v>
      </c>
      <c r="C81" s="96" t="s">
        <v>954</v>
      </c>
      <c r="D81" s="96" t="s">
        <v>955</v>
      </c>
      <c r="E81" s="96" t="s">
        <v>956</v>
      </c>
      <c r="F81" s="96" t="s">
        <v>957</v>
      </c>
      <c r="G81" s="96" t="s">
        <v>958</v>
      </c>
      <c r="H81" s="96" t="s">
        <v>658</v>
      </c>
      <c r="I81" s="96" t="s">
        <v>959</v>
      </c>
      <c r="J81" s="96" t="s">
        <v>960</v>
      </c>
      <c r="K81" s="96" t="s">
        <v>961</v>
      </c>
      <c r="L81" s="96" t="s">
        <v>267</v>
      </c>
      <c r="M81" s="96" t="s">
        <v>267</v>
      </c>
    </row>
    <row r="82" spans="1:13" ht="15.75" x14ac:dyDescent="0.25">
      <c r="A82" s="124" t="s">
        <v>2381</v>
      </c>
      <c r="B82" s="96" t="s">
        <v>2273</v>
      </c>
      <c r="C82" s="96" t="s">
        <v>1020</v>
      </c>
      <c r="D82" s="96" t="s">
        <v>1021</v>
      </c>
      <c r="E82" s="96" t="s">
        <v>1022</v>
      </c>
      <c r="F82" s="96" t="s">
        <v>1023</v>
      </c>
      <c r="G82" s="96" t="s">
        <v>1024</v>
      </c>
      <c r="H82" s="96" t="s">
        <v>1025</v>
      </c>
      <c r="I82" s="96" t="s">
        <v>1026</v>
      </c>
      <c r="J82" s="96" t="s">
        <v>1027</v>
      </c>
      <c r="K82" s="96" t="s">
        <v>1028</v>
      </c>
      <c r="L82" s="96" t="s">
        <v>267</v>
      </c>
      <c r="M82" s="96" t="s">
        <v>267</v>
      </c>
    </row>
    <row r="83" spans="1:13" ht="15.75" x14ac:dyDescent="0.25">
      <c r="A83" s="124" t="s">
        <v>2382</v>
      </c>
      <c r="B83" s="96" t="s">
        <v>2273</v>
      </c>
      <c r="C83" s="96" t="s">
        <v>1030</v>
      </c>
      <c r="D83" s="96" t="s">
        <v>1031</v>
      </c>
      <c r="E83" s="96" t="s">
        <v>1032</v>
      </c>
      <c r="F83" s="96" t="s">
        <v>1033</v>
      </c>
      <c r="G83" s="96" t="s">
        <v>1034</v>
      </c>
      <c r="H83" s="96" t="s">
        <v>1035</v>
      </c>
      <c r="I83" s="96" t="s">
        <v>1036</v>
      </c>
      <c r="J83" s="96" t="s">
        <v>1037</v>
      </c>
      <c r="K83" s="96" t="s">
        <v>1038</v>
      </c>
      <c r="L83" s="96" t="s">
        <v>267</v>
      </c>
      <c r="M83" s="96" t="s">
        <v>267</v>
      </c>
    </row>
    <row r="84" spans="1:13" ht="15.75" x14ac:dyDescent="0.25">
      <c r="A84" s="124" t="s">
        <v>2383</v>
      </c>
      <c r="B84" s="96" t="s">
        <v>2273</v>
      </c>
      <c r="C84" s="96" t="s">
        <v>1040</v>
      </c>
      <c r="D84" s="96" t="s">
        <v>1041</v>
      </c>
      <c r="E84" s="96" t="s">
        <v>1042</v>
      </c>
      <c r="F84" s="96" t="s">
        <v>1043</v>
      </c>
      <c r="G84" s="96" t="s">
        <v>1044</v>
      </c>
      <c r="H84" s="96" t="s">
        <v>1045</v>
      </c>
      <c r="I84" s="96" t="s">
        <v>1046</v>
      </c>
      <c r="J84" s="96" t="s">
        <v>1047</v>
      </c>
      <c r="K84" s="96" t="s">
        <v>1048</v>
      </c>
      <c r="L84" s="96" t="s">
        <v>267</v>
      </c>
      <c r="M84" s="96" t="s">
        <v>267</v>
      </c>
    </row>
    <row r="85" spans="1:13" ht="15.75" x14ac:dyDescent="0.25">
      <c r="A85" s="124" t="s">
        <v>2384</v>
      </c>
      <c r="B85" s="96" t="s">
        <v>2273</v>
      </c>
      <c r="C85" s="96" t="s">
        <v>1049</v>
      </c>
      <c r="D85" s="96" t="s">
        <v>268</v>
      </c>
      <c r="E85" s="96" t="s">
        <v>1050</v>
      </c>
      <c r="F85" s="96" t="s">
        <v>1051</v>
      </c>
      <c r="G85" s="96" t="s">
        <v>1052</v>
      </c>
      <c r="H85" s="96" t="s">
        <v>1051</v>
      </c>
      <c r="I85" s="96" t="s">
        <v>1053</v>
      </c>
      <c r="J85" s="96" t="s">
        <v>1054</v>
      </c>
      <c r="K85" s="96" t="s">
        <v>1052</v>
      </c>
      <c r="L85" s="96" t="s">
        <v>267</v>
      </c>
      <c r="M85" s="96" t="s">
        <v>267</v>
      </c>
    </row>
    <row r="86" spans="1:13" ht="15.75" x14ac:dyDescent="0.25">
      <c r="A86" s="124" t="s">
        <v>2385</v>
      </c>
      <c r="B86" s="96" t="s">
        <v>2273</v>
      </c>
      <c r="C86" s="96" t="s">
        <v>1049</v>
      </c>
      <c r="D86" s="96" t="s">
        <v>268</v>
      </c>
      <c r="E86" s="96" t="s">
        <v>1055</v>
      </c>
      <c r="F86" s="96" t="s">
        <v>268</v>
      </c>
      <c r="G86" s="96" t="s">
        <v>268</v>
      </c>
      <c r="H86" s="96" t="s">
        <v>1051</v>
      </c>
      <c r="I86" s="96" t="s">
        <v>268</v>
      </c>
      <c r="J86" s="96" t="s">
        <v>1049</v>
      </c>
      <c r="K86" s="96" t="s">
        <v>1055</v>
      </c>
      <c r="L86" s="96" t="s">
        <v>267</v>
      </c>
      <c r="M86" s="96" t="s">
        <v>267</v>
      </c>
    </row>
    <row r="87" spans="1:13" ht="15.75" x14ac:dyDescent="0.25">
      <c r="A87" s="124" t="s">
        <v>2386</v>
      </c>
      <c r="B87" s="96" t="s">
        <v>2273</v>
      </c>
      <c r="C87" s="96" t="s">
        <v>268</v>
      </c>
      <c r="D87" s="96" t="s">
        <v>268</v>
      </c>
      <c r="E87" s="96" t="s">
        <v>1056</v>
      </c>
      <c r="F87" s="96" t="s">
        <v>1051</v>
      </c>
      <c r="G87" s="96" t="s">
        <v>1052</v>
      </c>
      <c r="H87" s="96" t="s">
        <v>268</v>
      </c>
      <c r="I87" s="96" t="s">
        <v>1053</v>
      </c>
      <c r="J87" s="96" t="s">
        <v>1055</v>
      </c>
      <c r="K87" s="96" t="s">
        <v>1057</v>
      </c>
      <c r="L87" s="96" t="s">
        <v>267</v>
      </c>
      <c r="M87" s="96" t="s">
        <v>267</v>
      </c>
    </row>
    <row r="88" spans="1:13" ht="15.75" x14ac:dyDescent="0.25">
      <c r="A88" s="124" t="s">
        <v>2387</v>
      </c>
      <c r="B88" s="96" t="s">
        <v>2273</v>
      </c>
      <c r="C88" s="96" t="s">
        <v>1058</v>
      </c>
      <c r="D88" s="96" t="s">
        <v>1059</v>
      </c>
      <c r="E88" s="96" t="s">
        <v>1060</v>
      </c>
      <c r="F88" s="96" t="s">
        <v>1061</v>
      </c>
      <c r="G88" s="96" t="s">
        <v>1062</v>
      </c>
      <c r="H88" s="96" t="s">
        <v>1063</v>
      </c>
      <c r="I88" s="96" t="s">
        <v>1064</v>
      </c>
      <c r="J88" s="96" t="s">
        <v>1065</v>
      </c>
      <c r="K88" s="96" t="s">
        <v>1066</v>
      </c>
      <c r="L88" s="96" t="s">
        <v>267</v>
      </c>
      <c r="M88" s="96" t="s">
        <v>267</v>
      </c>
    </row>
    <row r="89" spans="1:13" ht="15.75" x14ac:dyDescent="0.25">
      <c r="A89" s="124" t="s">
        <v>2388</v>
      </c>
      <c r="B89" s="96" t="s">
        <v>2273</v>
      </c>
      <c r="C89" s="96" t="s">
        <v>1058</v>
      </c>
      <c r="D89" s="96" t="s">
        <v>1059</v>
      </c>
      <c r="E89" s="96" t="s">
        <v>1060</v>
      </c>
      <c r="F89" s="96" t="s">
        <v>1061</v>
      </c>
      <c r="G89" s="96" t="s">
        <v>1062</v>
      </c>
      <c r="H89" s="96" t="s">
        <v>1063</v>
      </c>
      <c r="I89" s="96" t="s">
        <v>1064</v>
      </c>
      <c r="J89" s="96" t="s">
        <v>1065</v>
      </c>
      <c r="K89" s="96" t="s">
        <v>1066</v>
      </c>
      <c r="L89" s="96" t="s">
        <v>267</v>
      </c>
      <c r="M89" s="96" t="s">
        <v>267</v>
      </c>
    </row>
    <row r="90" spans="1:13" ht="15.75" x14ac:dyDescent="0.25">
      <c r="A90" s="124" t="s">
        <v>2389</v>
      </c>
      <c r="B90" s="96" t="s">
        <v>2273</v>
      </c>
      <c r="C90" s="96" t="s">
        <v>268</v>
      </c>
      <c r="D90" s="96" t="s">
        <v>268</v>
      </c>
      <c r="E90" s="96" t="s">
        <v>268</v>
      </c>
      <c r="F90" s="96" t="s">
        <v>268</v>
      </c>
      <c r="G90" s="96" t="s">
        <v>268</v>
      </c>
      <c r="H90" s="96" t="s">
        <v>268</v>
      </c>
      <c r="I90" s="96" t="s">
        <v>268</v>
      </c>
      <c r="J90" s="96" t="s">
        <v>268</v>
      </c>
      <c r="K90" s="96" t="s">
        <v>268</v>
      </c>
      <c r="L90" s="96" t="s">
        <v>267</v>
      </c>
      <c r="M90" s="96" t="s">
        <v>267</v>
      </c>
    </row>
    <row r="91" spans="1:13" ht="15.75" x14ac:dyDescent="0.25">
      <c r="A91" s="124" t="s">
        <v>2390</v>
      </c>
      <c r="B91" s="96" t="s">
        <v>2273</v>
      </c>
      <c r="C91" s="96" t="s">
        <v>999</v>
      </c>
      <c r="D91" s="96" t="s">
        <v>1000</v>
      </c>
      <c r="E91" s="96" t="s">
        <v>1001</v>
      </c>
      <c r="F91" s="96" t="s">
        <v>1001</v>
      </c>
      <c r="G91" s="96" t="s">
        <v>1002</v>
      </c>
      <c r="H91" s="96" t="s">
        <v>999</v>
      </c>
      <c r="I91" s="96" t="s">
        <v>1003</v>
      </c>
      <c r="J91" s="96" t="s">
        <v>1004</v>
      </c>
      <c r="K91" s="96" t="s">
        <v>1005</v>
      </c>
      <c r="L91" s="96" t="s">
        <v>267</v>
      </c>
      <c r="M91" s="96" t="s">
        <v>267</v>
      </c>
    </row>
    <row r="92" spans="1:13" ht="15.75" x14ac:dyDescent="0.25">
      <c r="A92" s="124" t="s">
        <v>2391</v>
      </c>
      <c r="B92" s="96" t="s">
        <v>2273</v>
      </c>
      <c r="C92" s="96" t="s">
        <v>1007</v>
      </c>
      <c r="D92" s="96" t="s">
        <v>1007</v>
      </c>
      <c r="E92" s="96" t="s">
        <v>1008</v>
      </c>
      <c r="F92" s="96" t="s">
        <v>1004</v>
      </c>
      <c r="G92" s="96" t="s">
        <v>1009</v>
      </c>
      <c r="H92" s="96" t="s">
        <v>1010</v>
      </c>
      <c r="I92" s="96" t="s">
        <v>1011</v>
      </c>
      <c r="J92" s="96" t="s">
        <v>1012</v>
      </c>
      <c r="K92" s="96" t="s">
        <v>1013</v>
      </c>
      <c r="L92" s="96" t="s">
        <v>267</v>
      </c>
      <c r="M92" s="96" t="s">
        <v>267</v>
      </c>
    </row>
    <row r="93" spans="1:13" ht="15.75" x14ac:dyDescent="0.25">
      <c r="A93" s="124" t="s">
        <v>2392</v>
      </c>
      <c r="B93" s="96" t="s">
        <v>2273</v>
      </c>
      <c r="C93" s="96" t="s">
        <v>1014</v>
      </c>
      <c r="D93" s="96" t="s">
        <v>1014</v>
      </c>
      <c r="E93" s="96" t="s">
        <v>780</v>
      </c>
      <c r="F93" s="96" t="s">
        <v>1015</v>
      </c>
      <c r="G93" s="96" t="s">
        <v>1015</v>
      </c>
      <c r="H93" s="96" t="s">
        <v>1016</v>
      </c>
      <c r="I93" s="96" t="s">
        <v>1015</v>
      </c>
      <c r="J93" s="96" t="s">
        <v>1017</v>
      </c>
      <c r="K93" s="96" t="s">
        <v>1018</v>
      </c>
      <c r="L93" s="96" t="s">
        <v>267</v>
      </c>
      <c r="M93" s="96" t="s">
        <v>267</v>
      </c>
    </row>
    <row r="94" spans="1:13" ht="30.75" x14ac:dyDescent="0.25">
      <c r="A94" s="124" t="s">
        <v>2393</v>
      </c>
      <c r="B94" s="96" t="s">
        <v>2245</v>
      </c>
      <c r="C94" s="96" t="s">
        <v>668</v>
      </c>
      <c r="D94" s="96" t="s">
        <v>997</v>
      </c>
      <c r="E94" s="96" t="s">
        <v>985</v>
      </c>
      <c r="F94" s="96" t="s">
        <v>986</v>
      </c>
      <c r="G94" s="96" t="s">
        <v>998</v>
      </c>
      <c r="H94" s="96" t="s">
        <v>987</v>
      </c>
      <c r="I94" s="96" t="s">
        <v>988</v>
      </c>
      <c r="J94" s="96" t="s">
        <v>989</v>
      </c>
      <c r="K94" s="96" t="s">
        <v>610</v>
      </c>
      <c r="L94" s="96" t="s">
        <v>985</v>
      </c>
      <c r="M94" s="96" t="s">
        <v>2394</v>
      </c>
    </row>
    <row r="95" spans="1:13" ht="15.75" x14ac:dyDescent="0.25">
      <c r="A95" s="124" t="s">
        <v>2395</v>
      </c>
      <c r="B95" s="96" t="s">
        <v>2194</v>
      </c>
      <c r="C95" s="96" t="s">
        <v>963</v>
      </c>
      <c r="D95" s="96" t="s">
        <v>964</v>
      </c>
      <c r="E95" s="96" t="s">
        <v>965</v>
      </c>
      <c r="F95" s="96" t="s">
        <v>966</v>
      </c>
      <c r="G95" s="96" t="s">
        <v>967</v>
      </c>
      <c r="H95" s="96" t="s">
        <v>968</v>
      </c>
      <c r="I95" s="96" t="s">
        <v>969</v>
      </c>
      <c r="J95" s="96" t="s">
        <v>970</v>
      </c>
      <c r="K95" s="96" t="s">
        <v>971</v>
      </c>
      <c r="L95" s="96" t="s">
        <v>267</v>
      </c>
      <c r="M95" s="96" t="s">
        <v>267</v>
      </c>
    </row>
    <row r="96" spans="1:13" ht="15.75" x14ac:dyDescent="0.25">
      <c r="A96" s="124" t="s">
        <v>2396</v>
      </c>
      <c r="B96" s="96" t="s">
        <v>2194</v>
      </c>
      <c r="C96" s="96" t="s">
        <v>972</v>
      </c>
      <c r="D96" s="96" t="s">
        <v>973</v>
      </c>
      <c r="E96" s="96" t="s">
        <v>974</v>
      </c>
      <c r="F96" s="96" t="s">
        <v>975</v>
      </c>
      <c r="G96" s="96" t="s">
        <v>890</v>
      </c>
      <c r="H96" s="96" t="s">
        <v>302</v>
      </c>
      <c r="I96" s="96" t="s">
        <v>891</v>
      </c>
      <c r="J96" s="96" t="s">
        <v>892</v>
      </c>
      <c r="K96" s="96" t="s">
        <v>893</v>
      </c>
      <c r="L96" s="96" t="s">
        <v>267</v>
      </c>
      <c r="M96" s="96" t="s">
        <v>267</v>
      </c>
    </row>
    <row r="97" spans="1:13" ht="15.75" x14ac:dyDescent="0.25">
      <c r="A97" s="124" t="s">
        <v>2397</v>
      </c>
      <c r="B97" s="96" t="s">
        <v>2194</v>
      </c>
      <c r="C97" s="96" t="s">
        <v>325</v>
      </c>
      <c r="D97" s="96" t="s">
        <v>735</v>
      </c>
      <c r="E97" s="96" t="s">
        <v>895</v>
      </c>
      <c r="F97" s="96" t="s">
        <v>896</v>
      </c>
      <c r="G97" s="96" t="s">
        <v>897</v>
      </c>
      <c r="H97" s="96" t="s">
        <v>898</v>
      </c>
      <c r="I97" s="96" t="s">
        <v>899</v>
      </c>
      <c r="J97" s="96" t="s">
        <v>900</v>
      </c>
      <c r="K97" s="96" t="s">
        <v>901</v>
      </c>
      <c r="L97" s="96" t="s">
        <v>267</v>
      </c>
      <c r="M97" s="96" t="s">
        <v>267</v>
      </c>
    </row>
    <row r="98" spans="1:13" ht="15.75" x14ac:dyDescent="0.25">
      <c r="A98" s="124" t="s">
        <v>2398</v>
      </c>
      <c r="B98" s="96" t="s">
        <v>2194</v>
      </c>
      <c r="C98" s="96" t="s">
        <v>978</v>
      </c>
      <c r="D98" s="96" t="s">
        <v>898</v>
      </c>
      <c r="E98" s="96" t="s">
        <v>568</v>
      </c>
      <c r="F98" s="96" t="s">
        <v>903</v>
      </c>
      <c r="G98" s="96" t="s">
        <v>904</v>
      </c>
      <c r="H98" s="96" t="s">
        <v>571</v>
      </c>
      <c r="I98" s="96" t="s">
        <v>417</v>
      </c>
      <c r="J98" s="96" t="s">
        <v>306</v>
      </c>
      <c r="K98" s="96" t="s">
        <v>905</v>
      </c>
      <c r="L98" s="96" t="s">
        <v>267</v>
      </c>
      <c r="M98" s="96" t="s">
        <v>267</v>
      </c>
    </row>
    <row r="99" spans="1:13" ht="15.75" x14ac:dyDescent="0.25">
      <c r="A99" s="124" t="s">
        <v>2399</v>
      </c>
      <c r="B99" s="96" t="s">
        <v>2194</v>
      </c>
      <c r="C99" s="96" t="s">
        <v>980</v>
      </c>
      <c r="D99" s="96" t="s">
        <v>981</v>
      </c>
      <c r="E99" s="96" t="s">
        <v>907</v>
      </c>
      <c r="F99" s="96" t="s">
        <v>908</v>
      </c>
      <c r="G99" s="96" t="s">
        <v>528</v>
      </c>
      <c r="H99" s="96" t="s">
        <v>511</v>
      </c>
      <c r="I99" s="96" t="s">
        <v>909</v>
      </c>
      <c r="J99" s="96" t="s">
        <v>910</v>
      </c>
      <c r="K99" s="96" t="s">
        <v>911</v>
      </c>
      <c r="L99" s="96" t="s">
        <v>267</v>
      </c>
      <c r="M99" s="96" t="s">
        <v>267</v>
      </c>
    </row>
    <row r="100" spans="1:13" ht="15.75" x14ac:dyDescent="0.25">
      <c r="A100" s="124" t="s">
        <v>2400</v>
      </c>
      <c r="B100" s="96" t="s">
        <v>2194</v>
      </c>
      <c r="C100" s="96" t="s">
        <v>1189</v>
      </c>
      <c r="D100" s="96" t="s">
        <v>1190</v>
      </c>
      <c r="E100" s="96" t="s">
        <v>1191</v>
      </c>
      <c r="F100" s="96" t="s">
        <v>1192</v>
      </c>
      <c r="G100" s="96" t="s">
        <v>1193</v>
      </c>
      <c r="H100" s="96" t="s">
        <v>1194</v>
      </c>
      <c r="I100" s="96" t="s">
        <v>1195</v>
      </c>
      <c r="J100" s="96" t="s">
        <v>1196</v>
      </c>
      <c r="K100" s="96" t="s">
        <v>1197</v>
      </c>
      <c r="L100" s="96" t="s">
        <v>377</v>
      </c>
      <c r="M100" s="96" t="s">
        <v>739</v>
      </c>
    </row>
    <row r="101" spans="1:13" ht="15.75" x14ac:dyDescent="0.25">
      <c r="A101" s="124" t="s">
        <v>2401</v>
      </c>
      <c r="B101" s="96" t="s">
        <v>2194</v>
      </c>
      <c r="C101" s="96" t="s">
        <v>262</v>
      </c>
      <c r="D101" s="96" t="s">
        <v>1199</v>
      </c>
      <c r="E101" s="96" t="s">
        <v>714</v>
      </c>
      <c r="F101" s="96" t="s">
        <v>1156</v>
      </c>
      <c r="G101" s="96" t="s">
        <v>1157</v>
      </c>
      <c r="H101" s="96" t="s">
        <v>1158</v>
      </c>
      <c r="I101" s="96" t="s">
        <v>1159</v>
      </c>
      <c r="J101" s="96" t="s">
        <v>1160</v>
      </c>
      <c r="K101" s="96" t="s">
        <v>1161</v>
      </c>
      <c r="L101" s="96" t="s">
        <v>1162</v>
      </c>
      <c r="M101" s="96" t="s">
        <v>507</v>
      </c>
    </row>
    <row r="102" spans="1:13" ht="15.75" x14ac:dyDescent="0.25">
      <c r="A102" s="124" t="s">
        <v>2402</v>
      </c>
      <c r="B102" s="96" t="s">
        <v>2194</v>
      </c>
      <c r="C102" s="96" t="s">
        <v>517</v>
      </c>
      <c r="D102" s="96" t="s">
        <v>1117</v>
      </c>
      <c r="E102" s="96" t="s">
        <v>486</v>
      </c>
      <c r="F102" s="96" t="s">
        <v>706</v>
      </c>
      <c r="G102" s="96" t="s">
        <v>1164</v>
      </c>
      <c r="H102" s="96" t="s">
        <v>1108</v>
      </c>
      <c r="I102" s="96" t="s">
        <v>1165</v>
      </c>
      <c r="J102" s="96" t="s">
        <v>484</v>
      </c>
      <c r="K102" s="96" t="s">
        <v>978</v>
      </c>
      <c r="L102" s="96" t="s">
        <v>285</v>
      </c>
      <c r="M102" s="96" t="s">
        <v>544</v>
      </c>
    </row>
    <row r="103" spans="1:13" ht="15.75" x14ac:dyDescent="0.25">
      <c r="A103" s="124" t="s">
        <v>2403</v>
      </c>
      <c r="B103" s="96" t="s">
        <v>2194</v>
      </c>
      <c r="C103" s="96" t="s">
        <v>2404</v>
      </c>
      <c r="D103" s="96" t="s">
        <v>2405</v>
      </c>
      <c r="E103" s="96" t="s">
        <v>2406</v>
      </c>
      <c r="F103" s="96" t="s">
        <v>1178</v>
      </c>
      <c r="G103" s="96" t="s">
        <v>1179</v>
      </c>
      <c r="H103" s="96" t="s">
        <v>1180</v>
      </c>
      <c r="I103" s="96" t="s">
        <v>1181</v>
      </c>
      <c r="J103" s="96" t="s">
        <v>1182</v>
      </c>
      <c r="K103" s="96" t="s">
        <v>1183</v>
      </c>
      <c r="L103" s="96" t="s">
        <v>1184</v>
      </c>
      <c r="M103" s="96" t="s">
        <v>1185</v>
      </c>
    </row>
    <row r="104" spans="1:13" ht="15.75" x14ac:dyDescent="0.25">
      <c r="A104" s="124" t="s">
        <v>2407</v>
      </c>
      <c r="B104" s="96" t="s">
        <v>2194</v>
      </c>
      <c r="C104" s="96" t="s">
        <v>1201</v>
      </c>
      <c r="D104" s="96" t="s">
        <v>1202</v>
      </c>
      <c r="E104" s="96" t="s">
        <v>1203</v>
      </c>
      <c r="F104" s="96" t="s">
        <v>1204</v>
      </c>
      <c r="G104" s="96" t="s">
        <v>1205</v>
      </c>
      <c r="H104" s="96" t="s">
        <v>1206</v>
      </c>
      <c r="I104" s="96" t="s">
        <v>559</v>
      </c>
      <c r="J104" s="96" t="s">
        <v>1207</v>
      </c>
      <c r="K104" s="96" t="s">
        <v>1208</v>
      </c>
      <c r="L104" s="96" t="s">
        <v>1209</v>
      </c>
      <c r="M104" s="96" t="s">
        <v>1210</v>
      </c>
    </row>
    <row r="105" spans="1:13" ht="15.75" x14ac:dyDescent="0.25">
      <c r="A105" s="124" t="s">
        <v>2408</v>
      </c>
      <c r="B105" s="96" t="s">
        <v>2194</v>
      </c>
      <c r="C105" s="96" t="s">
        <v>1211</v>
      </c>
      <c r="D105" s="96" t="s">
        <v>1212</v>
      </c>
      <c r="E105" s="96" t="s">
        <v>1213</v>
      </c>
      <c r="F105" s="96" t="s">
        <v>1214</v>
      </c>
      <c r="G105" s="96" t="s">
        <v>1215</v>
      </c>
      <c r="H105" s="96" t="s">
        <v>1168</v>
      </c>
      <c r="I105" s="96" t="s">
        <v>1169</v>
      </c>
      <c r="J105" s="96" t="s">
        <v>549</v>
      </c>
      <c r="K105" s="96" t="s">
        <v>1216</v>
      </c>
      <c r="L105" s="96" t="s">
        <v>1217</v>
      </c>
      <c r="M105" s="96" t="s">
        <v>1218</v>
      </c>
    </row>
    <row r="106" spans="1:13" ht="15.75" x14ac:dyDescent="0.25">
      <c r="A106" s="124" t="s">
        <v>2409</v>
      </c>
      <c r="B106" s="96" t="s">
        <v>2194</v>
      </c>
      <c r="C106" s="96" t="s">
        <v>260</v>
      </c>
      <c r="D106" s="96" t="s">
        <v>410</v>
      </c>
      <c r="E106" s="96" t="s">
        <v>410</v>
      </c>
      <c r="F106" s="96" t="s">
        <v>566</v>
      </c>
      <c r="G106" s="96" t="s">
        <v>1352</v>
      </c>
      <c r="H106" s="96" t="s">
        <v>209</v>
      </c>
      <c r="I106" s="96" t="s">
        <v>1431</v>
      </c>
      <c r="J106" s="96" t="s">
        <v>1432</v>
      </c>
      <c r="K106" s="96" t="s">
        <v>1433</v>
      </c>
      <c r="L106" s="96" t="s">
        <v>1275</v>
      </c>
      <c r="M106" s="96" t="s">
        <v>676</v>
      </c>
    </row>
    <row r="107" spans="1:13" ht="15.75" x14ac:dyDescent="0.25">
      <c r="A107" s="124" t="s">
        <v>2410</v>
      </c>
      <c r="B107" s="96" t="s">
        <v>2194</v>
      </c>
      <c r="C107" s="96" t="s">
        <v>1521</v>
      </c>
      <c r="D107" s="96" t="s">
        <v>1522</v>
      </c>
      <c r="E107" s="96" t="s">
        <v>1434</v>
      </c>
      <c r="F107" s="96" t="s">
        <v>310</v>
      </c>
      <c r="G107" s="96" t="s">
        <v>1435</v>
      </c>
      <c r="H107" s="96" t="s">
        <v>493</v>
      </c>
      <c r="I107" s="96" t="s">
        <v>1436</v>
      </c>
      <c r="J107" s="96" t="s">
        <v>1437</v>
      </c>
      <c r="K107" s="96" t="s">
        <v>1438</v>
      </c>
      <c r="L107" s="96" t="s">
        <v>1439</v>
      </c>
      <c r="M107" s="96" t="s">
        <v>1440</v>
      </c>
    </row>
    <row r="108" spans="1:13" ht="15.75" x14ac:dyDescent="0.25">
      <c r="A108" s="124" t="s">
        <v>2411</v>
      </c>
      <c r="B108" s="96" t="s">
        <v>2194</v>
      </c>
      <c r="C108" s="96" t="s">
        <v>1665</v>
      </c>
      <c r="D108" s="96" t="s">
        <v>1666</v>
      </c>
      <c r="E108" s="96" t="s">
        <v>1667</v>
      </c>
      <c r="F108" s="96" t="s">
        <v>1668</v>
      </c>
      <c r="G108" s="96" t="s">
        <v>1669</v>
      </c>
      <c r="H108" s="96" t="s">
        <v>1670</v>
      </c>
      <c r="I108" s="96" t="s">
        <v>1671</v>
      </c>
      <c r="J108" s="96" t="s">
        <v>1672</v>
      </c>
      <c r="K108" s="96" t="s">
        <v>1673</v>
      </c>
      <c r="L108" s="96" t="s">
        <v>1674</v>
      </c>
      <c r="M108" s="96" t="s">
        <v>1675</v>
      </c>
    </row>
    <row r="109" spans="1:13" ht="15.75" x14ac:dyDescent="0.25">
      <c r="A109" s="124" t="s">
        <v>2412</v>
      </c>
      <c r="B109" s="96" t="s">
        <v>2194</v>
      </c>
      <c r="C109" s="96" t="s">
        <v>1677</v>
      </c>
      <c r="D109" s="96" t="s">
        <v>1678</v>
      </c>
      <c r="E109" s="96" t="s">
        <v>1679</v>
      </c>
      <c r="F109" s="96" t="s">
        <v>1680</v>
      </c>
      <c r="G109" s="96" t="s">
        <v>1681</v>
      </c>
      <c r="H109" s="96" t="s">
        <v>1682</v>
      </c>
      <c r="I109" s="96" t="s">
        <v>1683</v>
      </c>
      <c r="J109" s="96" t="s">
        <v>1684</v>
      </c>
      <c r="K109" s="96" t="s">
        <v>800</v>
      </c>
      <c r="L109" s="96" t="s">
        <v>1685</v>
      </c>
      <c r="M109" s="96" t="s">
        <v>1686</v>
      </c>
    </row>
    <row r="110" spans="1:13" ht="15.75" x14ac:dyDescent="0.25">
      <c r="A110" s="124" t="s">
        <v>2413</v>
      </c>
      <c r="B110" s="96" t="s">
        <v>2194</v>
      </c>
      <c r="C110" s="96" t="s">
        <v>1688</v>
      </c>
      <c r="D110" s="96" t="s">
        <v>1689</v>
      </c>
      <c r="E110" s="96" t="s">
        <v>1690</v>
      </c>
      <c r="F110" s="96" t="s">
        <v>1691</v>
      </c>
      <c r="G110" s="96" t="s">
        <v>1692</v>
      </c>
      <c r="H110" s="96" t="s">
        <v>1693</v>
      </c>
      <c r="I110" s="96" t="s">
        <v>1652</v>
      </c>
      <c r="J110" s="96" t="s">
        <v>267</v>
      </c>
      <c r="K110" s="96" t="s">
        <v>267</v>
      </c>
      <c r="L110" s="96" t="s">
        <v>267</v>
      </c>
      <c r="M110" s="96" t="s">
        <v>267</v>
      </c>
    </row>
    <row r="111" spans="1:13" ht="15.75" x14ac:dyDescent="0.25">
      <c r="A111" s="124" t="s">
        <v>2414</v>
      </c>
      <c r="B111" s="96" t="s">
        <v>2194</v>
      </c>
      <c r="C111" s="96" t="s">
        <v>1695</v>
      </c>
      <c r="D111" s="96" t="s">
        <v>503</v>
      </c>
      <c r="E111" s="96" t="s">
        <v>1382</v>
      </c>
      <c r="F111" s="96" t="s">
        <v>1654</v>
      </c>
      <c r="G111" s="96" t="s">
        <v>1382</v>
      </c>
      <c r="H111" s="96" t="s">
        <v>488</v>
      </c>
      <c r="I111" s="96" t="s">
        <v>298</v>
      </c>
      <c r="J111" s="96" t="s">
        <v>527</v>
      </c>
      <c r="K111" s="96" t="s">
        <v>590</v>
      </c>
      <c r="L111" s="96" t="s">
        <v>1655</v>
      </c>
      <c r="M111" s="96" t="s">
        <v>707</v>
      </c>
    </row>
    <row r="112" spans="1:13" ht="15.75" x14ac:dyDescent="0.25">
      <c r="A112" s="124" t="s">
        <v>2415</v>
      </c>
      <c r="B112" s="96" t="s">
        <v>2194</v>
      </c>
      <c r="C112" s="96" t="s">
        <v>1697</v>
      </c>
      <c r="D112" s="96" t="s">
        <v>1698</v>
      </c>
      <c r="E112" s="96" t="s">
        <v>1699</v>
      </c>
      <c r="F112" s="96" t="s">
        <v>1700</v>
      </c>
      <c r="G112" s="96" t="s">
        <v>1701</v>
      </c>
      <c r="H112" s="96" t="s">
        <v>1702</v>
      </c>
      <c r="I112" s="96" t="s">
        <v>1703</v>
      </c>
      <c r="J112" s="96" t="s">
        <v>1704</v>
      </c>
      <c r="K112" s="96" t="s">
        <v>1705</v>
      </c>
      <c r="L112" s="96" t="s">
        <v>1706</v>
      </c>
      <c r="M112" s="96" t="s">
        <v>1707</v>
      </c>
    </row>
    <row r="113" spans="1:13" ht="15.75" x14ac:dyDescent="0.25">
      <c r="A113" s="124" t="s">
        <v>2416</v>
      </c>
      <c r="B113" s="96" t="s">
        <v>2194</v>
      </c>
      <c r="C113" s="96" t="s">
        <v>1211</v>
      </c>
      <c r="D113" s="96" t="s">
        <v>1212</v>
      </c>
      <c r="E113" s="96" t="s">
        <v>1209</v>
      </c>
      <c r="F113" s="96" t="s">
        <v>1708</v>
      </c>
      <c r="G113" s="96" t="s">
        <v>1583</v>
      </c>
      <c r="H113" s="96" t="s">
        <v>1658</v>
      </c>
      <c r="I113" s="96" t="s">
        <v>1659</v>
      </c>
      <c r="J113" s="96" t="s">
        <v>319</v>
      </c>
      <c r="K113" s="96" t="s">
        <v>1709</v>
      </c>
      <c r="L113" s="96" t="s">
        <v>1708</v>
      </c>
      <c r="M113" s="96" t="s">
        <v>1710</v>
      </c>
    </row>
    <row r="114" spans="1:13" ht="15.75" x14ac:dyDescent="0.25">
      <c r="A114" s="124" t="s">
        <v>2417</v>
      </c>
      <c r="B114" s="96" t="s">
        <v>2194</v>
      </c>
      <c r="C114" s="96" t="s">
        <v>1712</v>
      </c>
      <c r="D114" s="96" t="s">
        <v>1713</v>
      </c>
      <c r="E114" s="96" t="s">
        <v>1714</v>
      </c>
      <c r="F114" s="96" t="s">
        <v>1715</v>
      </c>
      <c r="G114" s="96" t="s">
        <v>1660</v>
      </c>
      <c r="H114" s="96" t="s">
        <v>1658</v>
      </c>
      <c r="I114" s="96" t="s">
        <v>1661</v>
      </c>
      <c r="J114" s="96" t="s">
        <v>1460</v>
      </c>
      <c r="K114" s="96" t="s">
        <v>1662</v>
      </c>
      <c r="L114" s="96" t="s">
        <v>1663</v>
      </c>
      <c r="M114" s="96" t="s">
        <v>1473</v>
      </c>
    </row>
    <row r="115" spans="1:13" ht="15.75" x14ac:dyDescent="0.25">
      <c r="A115" s="124" t="s">
        <v>2418</v>
      </c>
      <c r="B115" s="96" t="s">
        <v>2273</v>
      </c>
      <c r="C115" s="96" t="s">
        <v>2419</v>
      </c>
      <c r="D115" s="96" t="s">
        <v>2420</v>
      </c>
      <c r="E115" s="96" t="s">
        <v>2421</v>
      </c>
      <c r="F115" s="96" t="s">
        <v>2422</v>
      </c>
      <c r="G115" s="96" t="s">
        <v>2423</v>
      </c>
      <c r="H115" s="96" t="s">
        <v>2424</v>
      </c>
      <c r="I115" s="96" t="s">
        <v>2425</v>
      </c>
      <c r="J115" s="96" t="s">
        <v>2426</v>
      </c>
      <c r="K115" s="96" t="s">
        <v>2427</v>
      </c>
      <c r="L115" s="96" t="s">
        <v>2428</v>
      </c>
      <c r="M115" s="96" t="s">
        <v>2429</v>
      </c>
    </row>
    <row r="116" spans="1:13" ht="15.75" x14ac:dyDescent="0.25">
      <c r="A116" s="124" t="s">
        <v>2430</v>
      </c>
      <c r="B116" s="96" t="s">
        <v>2273</v>
      </c>
      <c r="C116" s="96" t="s">
        <v>2431</v>
      </c>
      <c r="D116" s="96" t="s">
        <v>2432</v>
      </c>
      <c r="E116" s="96" t="s">
        <v>2433</v>
      </c>
      <c r="F116" s="96" t="s">
        <v>2434</v>
      </c>
      <c r="G116" s="96" t="s">
        <v>2435</v>
      </c>
      <c r="H116" s="96" t="s">
        <v>2436</v>
      </c>
      <c r="I116" s="96" t="s">
        <v>2437</v>
      </c>
      <c r="J116" s="96" t="s">
        <v>2438</v>
      </c>
      <c r="K116" s="96" t="s">
        <v>2439</v>
      </c>
      <c r="L116" s="96" t="s">
        <v>2440</v>
      </c>
      <c r="M116" s="96" t="s">
        <v>2441</v>
      </c>
    </row>
    <row r="117" spans="1:13" ht="30.75" x14ac:dyDescent="0.25">
      <c r="A117" s="124" t="s">
        <v>2442</v>
      </c>
      <c r="B117" s="96" t="s">
        <v>2273</v>
      </c>
      <c r="C117" s="96" t="s">
        <v>2443</v>
      </c>
      <c r="D117" s="96" t="s">
        <v>2444</v>
      </c>
      <c r="E117" s="96" t="s">
        <v>2445</v>
      </c>
      <c r="F117" s="96" t="s">
        <v>2446</v>
      </c>
      <c r="G117" s="96" t="s">
        <v>2447</v>
      </c>
      <c r="H117" s="96" t="s">
        <v>2448</v>
      </c>
      <c r="I117" s="96" t="s">
        <v>2449</v>
      </c>
      <c r="J117" s="96" t="s">
        <v>2450</v>
      </c>
      <c r="K117" s="96" t="s">
        <v>2451</v>
      </c>
      <c r="L117" s="96" t="s">
        <v>2452</v>
      </c>
      <c r="M117" s="96" t="s">
        <v>2453</v>
      </c>
    </row>
    <row r="118" spans="1:13" ht="15.75" x14ac:dyDescent="0.25">
      <c r="A118" s="124" t="s">
        <v>2454</v>
      </c>
      <c r="B118" s="96" t="s">
        <v>2194</v>
      </c>
      <c r="C118" s="96" t="s">
        <v>268</v>
      </c>
      <c r="D118" s="96" t="s">
        <v>268</v>
      </c>
      <c r="E118" s="96" t="s">
        <v>268</v>
      </c>
      <c r="F118" s="96" t="s">
        <v>268</v>
      </c>
      <c r="G118" s="96" t="s">
        <v>268</v>
      </c>
      <c r="H118" s="96" t="s">
        <v>268</v>
      </c>
      <c r="I118" s="96" t="s">
        <v>268</v>
      </c>
      <c r="J118" s="96" t="s">
        <v>421</v>
      </c>
      <c r="K118" s="96" t="s">
        <v>271</v>
      </c>
      <c r="L118" s="96" t="s">
        <v>273</v>
      </c>
      <c r="M118" s="96" t="s">
        <v>421</v>
      </c>
    </row>
    <row r="119" spans="1:13" ht="15.75" x14ac:dyDescent="0.25">
      <c r="A119" s="124" t="s">
        <v>2455</v>
      </c>
      <c r="B119" s="96" t="s">
        <v>2194</v>
      </c>
      <c r="C119" s="96" t="s">
        <v>1258</v>
      </c>
      <c r="D119" s="96" t="s">
        <v>1259</v>
      </c>
      <c r="E119" s="96" t="s">
        <v>885</v>
      </c>
      <c r="F119" s="96" t="s">
        <v>1232</v>
      </c>
      <c r="G119" s="96" t="s">
        <v>1260</v>
      </c>
      <c r="H119" s="96" t="s">
        <v>890</v>
      </c>
      <c r="I119" s="96" t="s">
        <v>1233</v>
      </c>
      <c r="J119" s="96" t="s">
        <v>268</v>
      </c>
      <c r="K119" s="96" t="s">
        <v>268</v>
      </c>
      <c r="L119" s="96" t="s">
        <v>267</v>
      </c>
      <c r="M119" s="96" t="s">
        <v>267</v>
      </c>
    </row>
    <row r="120" spans="1:13" ht="15.75" x14ac:dyDescent="0.25">
      <c r="A120" s="124" t="s">
        <v>2456</v>
      </c>
      <c r="B120" s="96" t="s">
        <v>2273</v>
      </c>
      <c r="C120" s="96" t="s">
        <v>2457</v>
      </c>
      <c r="D120" s="96" t="s">
        <v>2458</v>
      </c>
      <c r="E120" s="96" t="s">
        <v>2459</v>
      </c>
      <c r="F120" s="96" t="s">
        <v>2460</v>
      </c>
      <c r="G120" s="96" t="s">
        <v>2461</v>
      </c>
      <c r="H120" s="96" t="s">
        <v>2462</v>
      </c>
      <c r="I120" s="96" t="s">
        <v>2463</v>
      </c>
      <c r="J120" s="96" t="s">
        <v>268</v>
      </c>
      <c r="K120" s="96" t="s">
        <v>268</v>
      </c>
      <c r="L120" s="96" t="s">
        <v>267</v>
      </c>
      <c r="M120" s="96" t="s">
        <v>267</v>
      </c>
    </row>
    <row r="121" spans="1:13" ht="15.75" x14ac:dyDescent="0.25">
      <c r="A121" s="124" t="s">
        <v>2464</v>
      </c>
      <c r="B121" s="96" t="s">
        <v>2273</v>
      </c>
      <c r="C121" s="96" t="s">
        <v>2465</v>
      </c>
      <c r="D121" s="96" t="s">
        <v>2466</v>
      </c>
      <c r="E121" s="96" t="s">
        <v>2467</v>
      </c>
      <c r="F121" s="96" t="s">
        <v>2468</v>
      </c>
      <c r="G121" s="96" t="s">
        <v>2469</v>
      </c>
      <c r="H121" s="96" t="s">
        <v>2470</v>
      </c>
      <c r="I121" s="96" t="s">
        <v>2471</v>
      </c>
      <c r="J121" s="96" t="s">
        <v>268</v>
      </c>
      <c r="K121" s="96" t="s">
        <v>268</v>
      </c>
      <c r="L121" s="96" t="s">
        <v>267</v>
      </c>
      <c r="M121" s="96" t="s">
        <v>267</v>
      </c>
    </row>
    <row r="122" spans="1:13" ht="15.75" x14ac:dyDescent="0.25">
      <c r="A122" s="124" t="s">
        <v>2472</v>
      </c>
      <c r="B122" s="96" t="s">
        <v>2194</v>
      </c>
      <c r="C122" s="96" t="s">
        <v>1262</v>
      </c>
      <c r="D122" s="96" t="s">
        <v>1263</v>
      </c>
      <c r="E122" s="96" t="s">
        <v>1264</v>
      </c>
      <c r="F122" s="96" t="s">
        <v>1265</v>
      </c>
      <c r="G122" s="96" t="s">
        <v>1266</v>
      </c>
      <c r="H122" s="96" t="s">
        <v>1267</v>
      </c>
      <c r="I122" s="96" t="s">
        <v>1268</v>
      </c>
      <c r="J122" s="96" t="s">
        <v>1234</v>
      </c>
      <c r="K122" s="96" t="s">
        <v>681</v>
      </c>
      <c r="L122" s="96" t="s">
        <v>267</v>
      </c>
      <c r="M122" s="96" t="s">
        <v>267</v>
      </c>
    </row>
    <row r="123" spans="1:13" ht="15.75" x14ac:dyDescent="0.25">
      <c r="A123" s="124" t="s">
        <v>2473</v>
      </c>
      <c r="B123" s="96" t="s">
        <v>2273</v>
      </c>
      <c r="C123" s="96" t="s">
        <v>2474</v>
      </c>
      <c r="D123" s="96" t="s">
        <v>2475</v>
      </c>
      <c r="E123" s="96" t="s">
        <v>2476</v>
      </c>
      <c r="F123" s="96" t="s">
        <v>2477</v>
      </c>
      <c r="G123" s="96" t="s">
        <v>2478</v>
      </c>
      <c r="H123" s="96" t="s">
        <v>2479</v>
      </c>
      <c r="I123" s="96" t="s">
        <v>2480</v>
      </c>
      <c r="J123" s="96" t="s">
        <v>2481</v>
      </c>
      <c r="K123" s="96" t="s">
        <v>2482</v>
      </c>
      <c r="L123" s="96" t="s">
        <v>267</v>
      </c>
      <c r="M123" s="96" t="s">
        <v>267</v>
      </c>
    </row>
    <row r="124" spans="1:13" ht="15.75" x14ac:dyDescent="0.25">
      <c r="A124" s="124" t="s">
        <v>2483</v>
      </c>
      <c r="B124" s="96" t="s">
        <v>2273</v>
      </c>
      <c r="C124" s="96" t="s">
        <v>2484</v>
      </c>
      <c r="D124" s="96" t="s">
        <v>2485</v>
      </c>
      <c r="E124" s="96" t="s">
        <v>2486</v>
      </c>
      <c r="F124" s="96" t="s">
        <v>2487</v>
      </c>
      <c r="G124" s="96" t="s">
        <v>2488</v>
      </c>
      <c r="H124" s="96" t="s">
        <v>2489</v>
      </c>
      <c r="I124" s="96" t="s">
        <v>2490</v>
      </c>
      <c r="J124" s="96" t="s">
        <v>2491</v>
      </c>
      <c r="K124" s="96" t="s">
        <v>2492</v>
      </c>
      <c r="L124" s="96" t="s">
        <v>267</v>
      </c>
      <c r="M124" s="96" t="s">
        <v>267</v>
      </c>
    </row>
    <row r="125" spans="1:13" ht="15.75" x14ac:dyDescent="0.25">
      <c r="A125" s="124" t="s">
        <v>2493</v>
      </c>
      <c r="B125" s="96" t="s">
        <v>2194</v>
      </c>
      <c r="C125" s="96" t="s">
        <v>1270</v>
      </c>
      <c r="D125" s="96" t="s">
        <v>1271</v>
      </c>
      <c r="E125" s="96" t="s">
        <v>1272</v>
      </c>
      <c r="F125" s="96" t="s">
        <v>1236</v>
      </c>
      <c r="G125" s="96" t="s">
        <v>1237</v>
      </c>
      <c r="H125" s="96" t="s">
        <v>268</v>
      </c>
      <c r="I125" s="96" t="s">
        <v>268</v>
      </c>
      <c r="J125" s="96" t="s">
        <v>268</v>
      </c>
      <c r="K125" s="96" t="s">
        <v>268</v>
      </c>
      <c r="L125" s="96" t="s">
        <v>267</v>
      </c>
      <c r="M125" s="96" t="s">
        <v>267</v>
      </c>
    </row>
    <row r="126" spans="1:13" ht="15.75" x14ac:dyDescent="0.25">
      <c r="A126" s="124" t="s">
        <v>2494</v>
      </c>
      <c r="B126" s="96" t="s">
        <v>2273</v>
      </c>
      <c r="C126" s="96" t="s">
        <v>2495</v>
      </c>
      <c r="D126" s="96" t="s">
        <v>2496</v>
      </c>
      <c r="E126" s="96" t="s">
        <v>2497</v>
      </c>
      <c r="F126" s="96" t="s">
        <v>2498</v>
      </c>
      <c r="G126" s="96" t="s">
        <v>268</v>
      </c>
      <c r="H126" s="96" t="s">
        <v>268</v>
      </c>
      <c r="I126" s="96" t="s">
        <v>268</v>
      </c>
      <c r="J126" s="96" t="s">
        <v>268</v>
      </c>
      <c r="K126" s="96" t="s">
        <v>268</v>
      </c>
      <c r="L126" s="96" t="s">
        <v>267</v>
      </c>
      <c r="M126" s="96" t="s">
        <v>267</v>
      </c>
    </row>
    <row r="127" spans="1:13" ht="15.75" x14ac:dyDescent="0.25">
      <c r="A127" s="124" t="s">
        <v>2499</v>
      </c>
      <c r="B127" s="96" t="s">
        <v>2273</v>
      </c>
      <c r="C127" s="96" t="s">
        <v>2500</v>
      </c>
      <c r="D127" s="96" t="s">
        <v>2501</v>
      </c>
      <c r="E127" s="96" t="s">
        <v>2502</v>
      </c>
      <c r="F127" s="96" t="s">
        <v>2503</v>
      </c>
      <c r="G127" s="96" t="s">
        <v>268</v>
      </c>
      <c r="H127" s="96" t="s">
        <v>268</v>
      </c>
      <c r="I127" s="96" t="s">
        <v>268</v>
      </c>
      <c r="J127" s="96" t="s">
        <v>268</v>
      </c>
      <c r="K127" s="96" t="s">
        <v>268</v>
      </c>
      <c r="L127" s="96" t="s">
        <v>267</v>
      </c>
      <c r="M127" s="96" t="s">
        <v>267</v>
      </c>
    </row>
    <row r="128" spans="1:13" ht="15.75" x14ac:dyDescent="0.25">
      <c r="A128" s="124" t="s">
        <v>2504</v>
      </c>
      <c r="B128" s="96" t="s">
        <v>2194</v>
      </c>
      <c r="C128" s="96" t="s">
        <v>268</v>
      </c>
      <c r="D128" s="96" t="s">
        <v>268</v>
      </c>
      <c r="E128" s="96" t="s">
        <v>268</v>
      </c>
      <c r="F128" s="96" t="s">
        <v>268</v>
      </c>
      <c r="G128" s="96" t="s">
        <v>268</v>
      </c>
      <c r="H128" s="96" t="s">
        <v>268</v>
      </c>
      <c r="I128" s="96" t="s">
        <v>268</v>
      </c>
      <c r="J128" s="96" t="s">
        <v>268</v>
      </c>
      <c r="K128" s="96" t="s">
        <v>268</v>
      </c>
      <c r="L128" s="96" t="s">
        <v>267</v>
      </c>
      <c r="M128" s="96" t="s">
        <v>267</v>
      </c>
    </row>
    <row r="129" spans="1:13" ht="15.75" x14ac:dyDescent="0.25">
      <c r="A129" s="124" t="s">
        <v>2505</v>
      </c>
      <c r="B129" s="96" t="s">
        <v>2273</v>
      </c>
      <c r="C129" s="96" t="s">
        <v>2506</v>
      </c>
      <c r="D129" s="96" t="s">
        <v>2507</v>
      </c>
      <c r="E129" s="96" t="s">
        <v>2508</v>
      </c>
      <c r="F129" s="96" t="s">
        <v>2327</v>
      </c>
      <c r="G129" s="96" t="s">
        <v>2509</v>
      </c>
      <c r="H129" s="96" t="s">
        <v>2510</v>
      </c>
      <c r="I129" s="96" t="s">
        <v>2511</v>
      </c>
      <c r="J129" s="96" t="s">
        <v>2512</v>
      </c>
      <c r="K129" s="96" t="s">
        <v>2513</v>
      </c>
      <c r="L129" s="96" t="s">
        <v>267</v>
      </c>
      <c r="M129" s="96" t="s">
        <v>267</v>
      </c>
    </row>
    <row r="130" spans="1:13" ht="15.75" x14ac:dyDescent="0.25">
      <c r="A130" s="124" t="s">
        <v>2514</v>
      </c>
      <c r="B130" s="96" t="s">
        <v>2273</v>
      </c>
      <c r="C130" s="96" t="s">
        <v>2515</v>
      </c>
      <c r="D130" s="96" t="s">
        <v>2516</v>
      </c>
      <c r="E130" s="96" t="s">
        <v>2517</v>
      </c>
      <c r="F130" s="96" t="s">
        <v>2518</v>
      </c>
      <c r="G130" s="96" t="s">
        <v>2519</v>
      </c>
      <c r="H130" s="96" t="s">
        <v>2520</v>
      </c>
      <c r="I130" s="96" t="s">
        <v>2521</v>
      </c>
      <c r="J130" s="96" t="s">
        <v>2522</v>
      </c>
      <c r="K130" s="96" t="s">
        <v>2523</v>
      </c>
      <c r="L130" s="96" t="s">
        <v>267</v>
      </c>
      <c r="M130" s="96" t="s">
        <v>267</v>
      </c>
    </row>
    <row r="131" spans="1:13" ht="15.75" x14ac:dyDescent="0.25">
      <c r="A131" s="124" t="s">
        <v>2524</v>
      </c>
      <c r="B131" s="96" t="s">
        <v>2194</v>
      </c>
      <c r="C131" s="96" t="s">
        <v>1274</v>
      </c>
      <c r="D131" s="96" t="s">
        <v>1275</v>
      </c>
      <c r="E131" s="96" t="s">
        <v>885</v>
      </c>
      <c r="F131" s="96" t="s">
        <v>1240</v>
      </c>
      <c r="G131" s="96" t="s">
        <v>1241</v>
      </c>
      <c r="H131" s="96" t="s">
        <v>1242</v>
      </c>
      <c r="I131" s="96" t="s">
        <v>975</v>
      </c>
      <c r="J131" s="96" t="s">
        <v>1276</v>
      </c>
      <c r="K131" s="96" t="s">
        <v>795</v>
      </c>
      <c r="L131" s="96" t="s">
        <v>267</v>
      </c>
      <c r="M131" s="96" t="s">
        <v>267</v>
      </c>
    </row>
    <row r="132" spans="1:13" ht="15.75" x14ac:dyDescent="0.25">
      <c r="A132" s="124" t="s">
        <v>2525</v>
      </c>
      <c r="B132" s="96" t="s">
        <v>2273</v>
      </c>
      <c r="C132" s="96" t="s">
        <v>2526</v>
      </c>
      <c r="D132" s="96" t="s">
        <v>2527</v>
      </c>
      <c r="E132" s="96" t="s">
        <v>2528</v>
      </c>
      <c r="F132" s="96" t="s">
        <v>2529</v>
      </c>
      <c r="G132" s="96" t="s">
        <v>2530</v>
      </c>
      <c r="H132" s="96" t="s">
        <v>2531</v>
      </c>
      <c r="I132" s="96" t="s">
        <v>2532</v>
      </c>
      <c r="J132" s="96" t="s">
        <v>2533</v>
      </c>
      <c r="K132" s="96" t="s">
        <v>2534</v>
      </c>
      <c r="L132" s="96" t="s">
        <v>267</v>
      </c>
      <c r="M132" s="96" t="s">
        <v>267</v>
      </c>
    </row>
    <row r="133" spans="1:13" ht="15.75" x14ac:dyDescent="0.25">
      <c r="A133" s="124" t="s">
        <v>2535</v>
      </c>
      <c r="B133" s="96" t="s">
        <v>2273</v>
      </c>
      <c r="C133" s="96" t="s">
        <v>2536</v>
      </c>
      <c r="D133" s="96" t="s">
        <v>2537</v>
      </c>
      <c r="E133" s="96" t="s">
        <v>2538</v>
      </c>
      <c r="F133" s="96" t="s">
        <v>2539</v>
      </c>
      <c r="G133" s="96" t="s">
        <v>2540</v>
      </c>
      <c r="H133" s="96" t="s">
        <v>2541</v>
      </c>
      <c r="I133" s="96" t="s">
        <v>2542</v>
      </c>
      <c r="J133" s="96" t="s">
        <v>2543</v>
      </c>
      <c r="K133" s="96" t="s">
        <v>2544</v>
      </c>
      <c r="L133" s="96" t="s">
        <v>267</v>
      </c>
      <c r="M133" s="96" t="s">
        <v>267</v>
      </c>
    </row>
    <row r="134" spans="1:13" ht="15.75" x14ac:dyDescent="0.25">
      <c r="A134" s="124" t="s">
        <v>2545</v>
      </c>
      <c r="B134" s="96" t="s">
        <v>2194</v>
      </c>
      <c r="C134" s="96" t="s">
        <v>269</v>
      </c>
      <c r="D134" s="96" t="s">
        <v>272</v>
      </c>
      <c r="E134" s="96" t="s">
        <v>421</v>
      </c>
      <c r="F134" s="96" t="s">
        <v>1137</v>
      </c>
      <c r="G134" s="96" t="s">
        <v>1244</v>
      </c>
      <c r="H134" s="96" t="s">
        <v>1245</v>
      </c>
      <c r="I134" s="96" t="s">
        <v>1246</v>
      </c>
      <c r="J134" s="96" t="s">
        <v>736</v>
      </c>
      <c r="K134" s="96" t="s">
        <v>1247</v>
      </c>
      <c r="L134" s="96" t="s">
        <v>267</v>
      </c>
      <c r="M134" s="96" t="s">
        <v>267</v>
      </c>
    </row>
    <row r="135" spans="1:13" ht="15.75" x14ac:dyDescent="0.25">
      <c r="A135" s="124" t="s">
        <v>2546</v>
      </c>
      <c r="B135" s="96" t="s">
        <v>2273</v>
      </c>
      <c r="C135" s="96" t="s">
        <v>2547</v>
      </c>
      <c r="D135" s="96" t="s">
        <v>2548</v>
      </c>
      <c r="E135" s="96" t="s">
        <v>2549</v>
      </c>
      <c r="F135" s="96" t="s">
        <v>2550</v>
      </c>
      <c r="G135" s="96" t="s">
        <v>2551</v>
      </c>
      <c r="H135" s="96" t="s">
        <v>2552</v>
      </c>
      <c r="I135" s="96" t="s">
        <v>2553</v>
      </c>
      <c r="J135" s="96" t="s">
        <v>2554</v>
      </c>
      <c r="K135" s="96" t="s">
        <v>2555</v>
      </c>
      <c r="L135" s="96" t="s">
        <v>267</v>
      </c>
      <c r="M135" s="96" t="s">
        <v>267</v>
      </c>
    </row>
    <row r="136" spans="1:13" ht="15.75" x14ac:dyDescent="0.25">
      <c r="A136" s="124" t="s">
        <v>2556</v>
      </c>
      <c r="B136" s="96" t="s">
        <v>2273</v>
      </c>
      <c r="C136" s="96" t="s">
        <v>2557</v>
      </c>
      <c r="D136" s="96" t="s">
        <v>2558</v>
      </c>
      <c r="E136" s="96" t="s">
        <v>2559</v>
      </c>
      <c r="F136" s="96" t="s">
        <v>2560</v>
      </c>
      <c r="G136" s="96" t="s">
        <v>2561</v>
      </c>
      <c r="H136" s="96" t="s">
        <v>2562</v>
      </c>
      <c r="I136" s="96" t="s">
        <v>2563</v>
      </c>
      <c r="J136" s="96" t="s">
        <v>2564</v>
      </c>
      <c r="K136" s="96" t="s">
        <v>2565</v>
      </c>
      <c r="L136" s="96" t="s">
        <v>267</v>
      </c>
      <c r="M136" s="96" t="s">
        <v>267</v>
      </c>
    </row>
    <row r="137" spans="1:13" ht="15.75" x14ac:dyDescent="0.25">
      <c r="A137" s="124" t="s">
        <v>2566</v>
      </c>
      <c r="B137" s="96" t="s">
        <v>2194</v>
      </c>
      <c r="C137" s="96" t="s">
        <v>268</v>
      </c>
      <c r="D137" s="96" t="s">
        <v>268</v>
      </c>
      <c r="E137" s="96" t="s">
        <v>268</v>
      </c>
      <c r="F137" s="96" t="s">
        <v>268</v>
      </c>
      <c r="G137" s="96" t="s">
        <v>268</v>
      </c>
      <c r="H137" s="96" t="s">
        <v>268</v>
      </c>
      <c r="I137" s="96" t="s">
        <v>564</v>
      </c>
      <c r="J137" s="96" t="s">
        <v>1249</v>
      </c>
      <c r="K137" s="96" t="s">
        <v>709</v>
      </c>
      <c r="L137" s="96" t="s">
        <v>267</v>
      </c>
      <c r="M137" s="96" t="s">
        <v>267</v>
      </c>
    </row>
    <row r="138" spans="1:13" ht="15.75" x14ac:dyDescent="0.25">
      <c r="A138" s="124" t="s">
        <v>2567</v>
      </c>
      <c r="B138" s="96" t="s">
        <v>2273</v>
      </c>
      <c r="C138" s="96" t="s">
        <v>2568</v>
      </c>
      <c r="D138" s="96" t="s">
        <v>2569</v>
      </c>
      <c r="E138" s="96" t="s">
        <v>2570</v>
      </c>
      <c r="F138" s="96" t="s">
        <v>2571</v>
      </c>
      <c r="G138" s="96" t="s">
        <v>2572</v>
      </c>
      <c r="H138" s="96" t="s">
        <v>2573</v>
      </c>
      <c r="I138" s="96" t="s">
        <v>2574</v>
      </c>
      <c r="J138" s="96" t="s">
        <v>2575</v>
      </c>
      <c r="K138" s="96" t="s">
        <v>2576</v>
      </c>
      <c r="L138" s="96" t="s">
        <v>267</v>
      </c>
      <c r="M138" s="96" t="s">
        <v>267</v>
      </c>
    </row>
    <row r="139" spans="1:13" ht="15.75" x14ac:dyDescent="0.25">
      <c r="A139" s="124" t="s">
        <v>2577</v>
      </c>
      <c r="B139" s="96" t="s">
        <v>2273</v>
      </c>
      <c r="C139" s="96" t="s">
        <v>2578</v>
      </c>
      <c r="D139" s="96" t="s">
        <v>2579</v>
      </c>
      <c r="E139" s="96" t="s">
        <v>2580</v>
      </c>
      <c r="F139" s="96" t="s">
        <v>2581</v>
      </c>
      <c r="G139" s="96" t="s">
        <v>2582</v>
      </c>
      <c r="H139" s="96" t="s">
        <v>2583</v>
      </c>
      <c r="I139" s="96" t="s">
        <v>2584</v>
      </c>
      <c r="J139" s="96" t="s">
        <v>2585</v>
      </c>
      <c r="K139" s="96" t="s">
        <v>2586</v>
      </c>
      <c r="L139" s="96" t="s">
        <v>267</v>
      </c>
      <c r="M139" s="96" t="s">
        <v>267</v>
      </c>
    </row>
    <row r="140" spans="1:13" ht="15.75" x14ac:dyDescent="0.25">
      <c r="A140" s="124" t="s">
        <v>2587</v>
      </c>
      <c r="B140" s="96" t="s">
        <v>2194</v>
      </c>
      <c r="C140" s="96" t="s">
        <v>1278</v>
      </c>
      <c r="D140" s="96" t="s">
        <v>1279</v>
      </c>
      <c r="E140" s="96" t="s">
        <v>1251</v>
      </c>
      <c r="F140" s="96" t="s">
        <v>528</v>
      </c>
      <c r="G140" s="96" t="s">
        <v>568</v>
      </c>
      <c r="H140" s="96" t="s">
        <v>880</v>
      </c>
      <c r="I140" s="96" t="s">
        <v>1237</v>
      </c>
      <c r="J140" s="96" t="s">
        <v>268</v>
      </c>
      <c r="K140" s="96" t="s">
        <v>268</v>
      </c>
      <c r="L140" s="96" t="s">
        <v>267</v>
      </c>
      <c r="M140" s="96" t="s">
        <v>267</v>
      </c>
    </row>
    <row r="141" spans="1:13" ht="15.75" x14ac:dyDescent="0.25">
      <c r="A141" s="124" t="s">
        <v>2588</v>
      </c>
      <c r="B141" s="96" t="s">
        <v>2273</v>
      </c>
      <c r="C141" s="96" t="s">
        <v>2589</v>
      </c>
      <c r="D141" s="96" t="s">
        <v>2590</v>
      </c>
      <c r="E141" s="96" t="s">
        <v>2591</v>
      </c>
      <c r="F141" s="96" t="s">
        <v>2592</v>
      </c>
      <c r="G141" s="96" t="s">
        <v>2593</v>
      </c>
      <c r="H141" s="96" t="s">
        <v>2594</v>
      </c>
      <c r="I141" s="96" t="s">
        <v>1018</v>
      </c>
      <c r="J141" s="96" t="s">
        <v>268</v>
      </c>
      <c r="K141" s="96" t="s">
        <v>268</v>
      </c>
      <c r="L141" s="96" t="s">
        <v>267</v>
      </c>
      <c r="M141" s="96" t="s">
        <v>267</v>
      </c>
    </row>
    <row r="142" spans="1:13" ht="15.75" x14ac:dyDescent="0.25">
      <c r="A142" s="124" t="s">
        <v>2595</v>
      </c>
      <c r="B142" s="96" t="s">
        <v>2273</v>
      </c>
      <c r="C142" s="96" t="s">
        <v>2596</v>
      </c>
      <c r="D142" s="96" t="s">
        <v>2597</v>
      </c>
      <c r="E142" s="96" t="s">
        <v>2598</v>
      </c>
      <c r="F142" s="96" t="s">
        <v>2599</v>
      </c>
      <c r="G142" s="96" t="s">
        <v>2600</v>
      </c>
      <c r="H142" s="96" t="s">
        <v>2601</v>
      </c>
      <c r="I142" s="96" t="s">
        <v>1049</v>
      </c>
      <c r="J142" s="96" t="s">
        <v>268</v>
      </c>
      <c r="K142" s="96" t="s">
        <v>268</v>
      </c>
      <c r="L142" s="96" t="s">
        <v>267</v>
      </c>
      <c r="M142" s="96" t="s">
        <v>267</v>
      </c>
    </row>
    <row r="143" spans="1:13" ht="15.75" x14ac:dyDescent="0.25">
      <c r="A143" s="124" t="s">
        <v>2602</v>
      </c>
      <c r="B143" s="96" t="s">
        <v>2603</v>
      </c>
      <c r="C143" s="96" t="s">
        <v>1480</v>
      </c>
      <c r="D143" s="96" t="s">
        <v>1481</v>
      </c>
      <c r="E143" s="96" t="s">
        <v>1482</v>
      </c>
      <c r="F143" s="96" t="s">
        <v>1483</v>
      </c>
      <c r="G143" s="96" t="s">
        <v>1484</v>
      </c>
      <c r="H143" s="96" t="s">
        <v>1485</v>
      </c>
      <c r="I143" s="96" t="s">
        <v>1486</v>
      </c>
      <c r="J143" s="96" t="s">
        <v>1487</v>
      </c>
      <c r="K143" s="96" t="s">
        <v>1488</v>
      </c>
      <c r="L143" s="96" t="s">
        <v>1489</v>
      </c>
      <c r="M143" s="96" t="s">
        <v>1490</v>
      </c>
    </row>
    <row r="144" spans="1:13" ht="15.75" x14ac:dyDescent="0.25">
      <c r="A144" s="124" t="s">
        <v>2604</v>
      </c>
      <c r="B144" s="96" t="s">
        <v>2603</v>
      </c>
      <c r="C144" s="96" t="s">
        <v>1426</v>
      </c>
      <c r="D144" s="96" t="s">
        <v>1491</v>
      </c>
      <c r="E144" s="96" t="s">
        <v>1492</v>
      </c>
      <c r="F144" s="96" t="s">
        <v>1424</v>
      </c>
      <c r="G144" s="96" t="s">
        <v>1493</v>
      </c>
      <c r="H144" s="96" t="s">
        <v>1494</v>
      </c>
      <c r="I144" s="96" t="s">
        <v>1495</v>
      </c>
      <c r="J144" s="96" t="s">
        <v>1496</v>
      </c>
      <c r="K144" s="96" t="s">
        <v>1497</v>
      </c>
      <c r="L144" s="96" t="s">
        <v>1498</v>
      </c>
      <c r="M144" s="96" t="s">
        <v>1499</v>
      </c>
    </row>
    <row r="145" spans="1:13" ht="15.75" x14ac:dyDescent="0.25">
      <c r="A145" s="124" t="s">
        <v>2605</v>
      </c>
      <c r="B145" s="96" t="s">
        <v>2603</v>
      </c>
      <c r="C145" s="96" t="s">
        <v>1422</v>
      </c>
      <c r="D145" s="96" t="s">
        <v>1427</v>
      </c>
      <c r="E145" s="96" t="s">
        <v>1501</v>
      </c>
      <c r="F145" s="96" t="s">
        <v>1502</v>
      </c>
      <c r="G145" s="96" t="s">
        <v>1502</v>
      </c>
      <c r="H145" s="96" t="s">
        <v>1429</v>
      </c>
      <c r="I145" s="96" t="s">
        <v>1503</v>
      </c>
      <c r="J145" s="96" t="s">
        <v>1492</v>
      </c>
      <c r="K145" s="96" t="s">
        <v>1502</v>
      </c>
      <c r="L145" s="96" t="s">
        <v>1429</v>
      </c>
      <c r="M145" s="96" t="s">
        <v>1430</v>
      </c>
    </row>
    <row r="146" spans="1:13" ht="15.75" x14ac:dyDescent="0.25">
      <c r="A146" s="124" t="s">
        <v>2606</v>
      </c>
      <c r="B146" s="96" t="s">
        <v>2603</v>
      </c>
      <c r="C146" s="96" t="s">
        <v>1496</v>
      </c>
      <c r="D146" s="96" t="s">
        <v>1496</v>
      </c>
      <c r="E146" s="96" t="s">
        <v>1497</v>
      </c>
      <c r="F146" s="96" t="s">
        <v>2607</v>
      </c>
      <c r="G146" s="96" t="s">
        <v>2608</v>
      </c>
      <c r="H146" s="96" t="s">
        <v>2608</v>
      </c>
      <c r="I146" s="96" t="s">
        <v>2609</v>
      </c>
      <c r="J146" s="96" t="s">
        <v>1499</v>
      </c>
      <c r="K146" s="96" t="s">
        <v>1496</v>
      </c>
      <c r="L146" s="96" t="s">
        <v>1425</v>
      </c>
      <c r="M146" s="96" t="s">
        <v>2610</v>
      </c>
    </row>
    <row r="147" spans="1:13" ht="15.75" x14ac:dyDescent="0.25">
      <c r="A147" s="124" t="s">
        <v>2611</v>
      </c>
      <c r="B147" s="96" t="s">
        <v>2603</v>
      </c>
      <c r="C147" s="96" t="s">
        <v>1428</v>
      </c>
      <c r="D147" s="96" t="s">
        <v>1429</v>
      </c>
      <c r="E147" s="96" t="s">
        <v>1430</v>
      </c>
      <c r="F147" s="96" t="s">
        <v>1428</v>
      </c>
      <c r="G147" s="96" t="s">
        <v>1429</v>
      </c>
      <c r="H147" s="96" t="s">
        <v>1423</v>
      </c>
      <c r="I147" s="96" t="s">
        <v>1423</v>
      </c>
      <c r="J147" s="96" t="s">
        <v>1423</v>
      </c>
      <c r="K147" s="96" t="s">
        <v>2612</v>
      </c>
      <c r="L147" s="96" t="s">
        <v>1503</v>
      </c>
      <c r="M147" s="96" t="s">
        <v>1429</v>
      </c>
    </row>
    <row r="148" spans="1:13" ht="15.75" x14ac:dyDescent="0.25">
      <c r="A148" s="124" t="s">
        <v>2613</v>
      </c>
      <c r="B148" s="96" t="s">
        <v>2194</v>
      </c>
      <c r="C148" s="96" t="s">
        <v>267</v>
      </c>
      <c r="D148" s="96" t="s">
        <v>1552</v>
      </c>
      <c r="E148" s="96" t="s">
        <v>1553</v>
      </c>
      <c r="F148" s="96" t="s">
        <v>1554</v>
      </c>
      <c r="G148" s="96" t="s">
        <v>1555</v>
      </c>
      <c r="H148" s="96" t="s">
        <v>1556</v>
      </c>
      <c r="I148" s="96" t="s">
        <v>1557</v>
      </c>
      <c r="J148" s="96" t="s">
        <v>1558</v>
      </c>
      <c r="K148" s="96" t="s">
        <v>1559</v>
      </c>
      <c r="L148" s="96" t="s">
        <v>1560</v>
      </c>
      <c r="M148" s="96" t="s">
        <v>1561</v>
      </c>
    </row>
    <row r="149" spans="1:13" ht="15.75" x14ac:dyDescent="0.25">
      <c r="A149" s="124" t="s">
        <v>2614</v>
      </c>
      <c r="B149" s="96" t="s">
        <v>2194</v>
      </c>
      <c r="C149" s="96" t="s">
        <v>267</v>
      </c>
      <c r="D149" s="96" t="s">
        <v>267</v>
      </c>
      <c r="E149" s="96" t="s">
        <v>1562</v>
      </c>
      <c r="F149" s="96" t="s">
        <v>1563</v>
      </c>
      <c r="G149" s="96" t="s">
        <v>1564</v>
      </c>
      <c r="H149" s="96" t="s">
        <v>1565</v>
      </c>
      <c r="I149" s="96" t="s">
        <v>1566</v>
      </c>
      <c r="J149" s="96" t="s">
        <v>1567</v>
      </c>
      <c r="K149" s="96" t="s">
        <v>1568</v>
      </c>
      <c r="L149" s="96" t="s">
        <v>1569</v>
      </c>
      <c r="M149" s="96" t="s">
        <v>1570</v>
      </c>
    </row>
    <row r="150" spans="1:13" ht="15.75" x14ac:dyDescent="0.25">
      <c r="A150" s="124" t="s">
        <v>2615</v>
      </c>
      <c r="B150" s="96" t="s">
        <v>2194</v>
      </c>
      <c r="C150" s="96" t="s">
        <v>267</v>
      </c>
      <c r="D150" s="96" t="s">
        <v>267</v>
      </c>
      <c r="E150" s="96" t="s">
        <v>267</v>
      </c>
      <c r="F150" s="96" t="s">
        <v>1571</v>
      </c>
      <c r="G150" s="96" t="s">
        <v>1572</v>
      </c>
      <c r="H150" s="96" t="s">
        <v>1573</v>
      </c>
      <c r="I150" s="96" t="s">
        <v>1574</v>
      </c>
      <c r="J150" s="96" t="s">
        <v>1575</v>
      </c>
      <c r="K150" s="96" t="s">
        <v>1576</v>
      </c>
      <c r="L150" s="96" t="s">
        <v>1577</v>
      </c>
      <c r="M150" s="96" t="s">
        <v>1578</v>
      </c>
    </row>
    <row r="151" spans="1:13" ht="15.75" x14ac:dyDescent="0.25">
      <c r="A151" s="124" t="s">
        <v>2616</v>
      </c>
      <c r="B151" s="96" t="s">
        <v>2194</v>
      </c>
      <c r="C151" s="96" t="s">
        <v>267</v>
      </c>
      <c r="D151" s="96" t="s">
        <v>267</v>
      </c>
      <c r="E151" s="96" t="s">
        <v>267</v>
      </c>
      <c r="F151" s="96" t="s">
        <v>267</v>
      </c>
      <c r="G151" s="96" t="s">
        <v>1579</v>
      </c>
      <c r="H151" s="96" t="s">
        <v>1580</v>
      </c>
      <c r="I151" s="96" t="s">
        <v>1581</v>
      </c>
      <c r="J151" s="96" t="s">
        <v>1582</v>
      </c>
      <c r="K151" s="96" t="s">
        <v>1583</v>
      </c>
      <c r="L151" s="96" t="s">
        <v>1584</v>
      </c>
      <c r="M151" s="96" t="s">
        <v>1585</v>
      </c>
    </row>
    <row r="152" spans="1:13" ht="15.75" x14ac:dyDescent="0.25">
      <c r="A152" s="124" t="s">
        <v>2617</v>
      </c>
      <c r="B152" s="96" t="s">
        <v>2194</v>
      </c>
      <c r="C152" s="96" t="s">
        <v>267</v>
      </c>
      <c r="D152" s="96" t="s">
        <v>267</v>
      </c>
      <c r="E152" s="96" t="s">
        <v>267</v>
      </c>
      <c r="F152" s="96" t="s">
        <v>267</v>
      </c>
      <c r="G152" s="96" t="s">
        <v>267</v>
      </c>
      <c r="H152" s="96" t="s">
        <v>1586</v>
      </c>
      <c r="I152" s="96" t="s">
        <v>1587</v>
      </c>
      <c r="J152" s="96" t="s">
        <v>1588</v>
      </c>
      <c r="K152" s="96" t="s">
        <v>1589</v>
      </c>
      <c r="L152" s="96" t="s">
        <v>1524</v>
      </c>
      <c r="M152" s="96" t="s">
        <v>1590</v>
      </c>
    </row>
    <row r="153" spans="1:13" ht="15.75" x14ac:dyDescent="0.25">
      <c r="A153" s="124" t="s">
        <v>2618</v>
      </c>
      <c r="B153" s="96" t="s">
        <v>2194</v>
      </c>
      <c r="C153" s="96" t="s">
        <v>1591</v>
      </c>
      <c r="D153" s="96" t="s">
        <v>1592</v>
      </c>
      <c r="E153" s="96" t="s">
        <v>1593</v>
      </c>
      <c r="F153" s="96" t="s">
        <v>1594</v>
      </c>
      <c r="G153" s="96" t="s">
        <v>1595</v>
      </c>
      <c r="H153" s="96" t="s">
        <v>1596</v>
      </c>
      <c r="I153" s="96" t="s">
        <v>1597</v>
      </c>
      <c r="J153" s="96" t="s">
        <v>1598</v>
      </c>
      <c r="K153" s="96" t="s">
        <v>948</v>
      </c>
      <c r="L153" s="96" t="s">
        <v>1599</v>
      </c>
      <c r="M153" s="96" t="s">
        <v>1600</v>
      </c>
    </row>
    <row r="154" spans="1:13" ht="15.75" x14ac:dyDescent="0.25">
      <c r="A154" s="124" t="s">
        <v>2619</v>
      </c>
      <c r="B154" s="96" t="s">
        <v>2194</v>
      </c>
      <c r="C154" s="96" t="s">
        <v>1521</v>
      </c>
      <c r="D154" s="96" t="s">
        <v>1623</v>
      </c>
      <c r="E154" s="96" t="s">
        <v>1624</v>
      </c>
      <c r="F154" s="96" t="s">
        <v>1625</v>
      </c>
      <c r="G154" s="96" t="s">
        <v>1457</v>
      </c>
      <c r="H154" s="96" t="s">
        <v>1233</v>
      </c>
      <c r="I154" s="96" t="s">
        <v>211</v>
      </c>
      <c r="J154" s="96" t="s">
        <v>638</v>
      </c>
      <c r="K154" s="96" t="s">
        <v>1458</v>
      </c>
      <c r="L154" s="96" t="s">
        <v>209</v>
      </c>
      <c r="M154" s="96" t="s">
        <v>314</v>
      </c>
    </row>
    <row r="155" spans="1:13" ht="15.75" x14ac:dyDescent="0.25">
      <c r="A155" s="124" t="s">
        <v>2620</v>
      </c>
      <c r="B155" s="96" t="s">
        <v>2194</v>
      </c>
      <c r="C155" s="96" t="s">
        <v>267</v>
      </c>
      <c r="D155" s="96" t="s">
        <v>1626</v>
      </c>
      <c r="E155" s="96" t="s">
        <v>438</v>
      </c>
      <c r="F155" s="96" t="s">
        <v>1627</v>
      </c>
      <c r="G155" s="96" t="s">
        <v>1628</v>
      </c>
      <c r="H155" s="96" t="s">
        <v>1461</v>
      </c>
      <c r="I155" s="96" t="s">
        <v>279</v>
      </c>
      <c r="J155" s="96" t="s">
        <v>1462</v>
      </c>
      <c r="K155" s="96" t="s">
        <v>1240</v>
      </c>
      <c r="L155" s="96" t="s">
        <v>1432</v>
      </c>
      <c r="M155" s="96" t="s">
        <v>1463</v>
      </c>
    </row>
    <row r="156" spans="1:13" ht="15.75" x14ac:dyDescent="0.25">
      <c r="A156" s="124" t="s">
        <v>2621</v>
      </c>
      <c r="B156" s="96" t="s">
        <v>2194</v>
      </c>
      <c r="C156" s="96" t="s">
        <v>267</v>
      </c>
      <c r="D156" s="96" t="s">
        <v>267</v>
      </c>
      <c r="E156" s="96" t="s">
        <v>1629</v>
      </c>
      <c r="F156" s="96" t="s">
        <v>1630</v>
      </c>
      <c r="G156" s="96" t="s">
        <v>453</v>
      </c>
      <c r="H156" s="96" t="s">
        <v>887</v>
      </c>
      <c r="I156" s="96" t="s">
        <v>1466</v>
      </c>
      <c r="J156" s="96" t="s">
        <v>288</v>
      </c>
      <c r="K156" s="96" t="s">
        <v>1467</v>
      </c>
      <c r="L156" s="96" t="s">
        <v>1468</v>
      </c>
      <c r="M156" s="96" t="s">
        <v>686</v>
      </c>
    </row>
    <row r="157" spans="1:13" ht="15.75" x14ac:dyDescent="0.25">
      <c r="A157" s="124" t="s">
        <v>2622</v>
      </c>
      <c r="B157" s="96" t="s">
        <v>2194</v>
      </c>
      <c r="C157" s="96" t="s">
        <v>267</v>
      </c>
      <c r="D157" s="96" t="s">
        <v>267</v>
      </c>
      <c r="E157" s="96" t="s">
        <v>267</v>
      </c>
      <c r="F157" s="96" t="s">
        <v>1631</v>
      </c>
      <c r="G157" s="96" t="s">
        <v>1632</v>
      </c>
      <c r="H157" s="96" t="s">
        <v>549</v>
      </c>
      <c r="I157" s="96" t="s">
        <v>718</v>
      </c>
      <c r="J157" s="96" t="s">
        <v>1169</v>
      </c>
      <c r="K157" s="96" t="s">
        <v>1470</v>
      </c>
      <c r="L157" s="96" t="s">
        <v>681</v>
      </c>
      <c r="M157" s="96" t="s">
        <v>1471</v>
      </c>
    </row>
    <row r="158" spans="1:13" ht="15.75" x14ac:dyDescent="0.25">
      <c r="A158" s="124" t="s">
        <v>2623</v>
      </c>
      <c r="B158" s="96" t="s">
        <v>2194</v>
      </c>
      <c r="C158" s="96" t="s">
        <v>267</v>
      </c>
      <c r="D158" s="96" t="s">
        <v>267</v>
      </c>
      <c r="E158" s="96" t="s">
        <v>267</v>
      </c>
      <c r="F158" s="96" t="s">
        <v>267</v>
      </c>
      <c r="G158" s="96" t="s">
        <v>1633</v>
      </c>
      <c r="H158" s="96" t="s">
        <v>1634</v>
      </c>
      <c r="I158" s="96" t="s">
        <v>1635</v>
      </c>
      <c r="J158" s="96" t="s">
        <v>1474</v>
      </c>
      <c r="K158" s="96" t="s">
        <v>589</v>
      </c>
      <c r="L158" s="96" t="s">
        <v>1169</v>
      </c>
      <c r="M158" s="96" t="s">
        <v>1343</v>
      </c>
    </row>
    <row r="159" spans="1:13" ht="15.75" x14ac:dyDescent="0.25">
      <c r="A159" s="124" t="s">
        <v>2624</v>
      </c>
      <c r="B159" s="96" t="s">
        <v>2273</v>
      </c>
      <c r="C159" s="96" t="s">
        <v>2127</v>
      </c>
      <c r="D159" s="96" t="s">
        <v>2128</v>
      </c>
      <c r="E159" s="96" t="s">
        <v>2129</v>
      </c>
      <c r="F159" s="96" t="s">
        <v>2130</v>
      </c>
      <c r="G159" s="96" t="s">
        <v>2131</v>
      </c>
      <c r="H159" s="96" t="s">
        <v>1057</v>
      </c>
      <c r="I159" s="96" t="s">
        <v>2132</v>
      </c>
      <c r="J159" s="96" t="s">
        <v>2133</v>
      </c>
      <c r="K159" s="96" t="s">
        <v>191</v>
      </c>
      <c r="L159" s="96" t="s">
        <v>191</v>
      </c>
      <c r="M159" s="96" t="s">
        <v>191</v>
      </c>
    </row>
    <row r="160" spans="1:13" ht="15.75" x14ac:dyDescent="0.25">
      <c r="A160" s="124" t="s">
        <v>2625</v>
      </c>
      <c r="B160" s="96" t="s">
        <v>2273</v>
      </c>
      <c r="C160" s="96" t="s">
        <v>2135</v>
      </c>
      <c r="D160" s="96" t="s">
        <v>2136</v>
      </c>
      <c r="E160" s="96" t="s">
        <v>2137</v>
      </c>
      <c r="F160" s="96" t="s">
        <v>2138</v>
      </c>
      <c r="G160" s="96" t="s">
        <v>2139</v>
      </c>
      <c r="H160" s="96" t="s">
        <v>2140</v>
      </c>
      <c r="I160" s="96" t="s">
        <v>2141</v>
      </c>
      <c r="J160" s="96" t="s">
        <v>2141</v>
      </c>
      <c r="K160" s="96" t="s">
        <v>2142</v>
      </c>
      <c r="L160" s="96" t="s">
        <v>1050</v>
      </c>
      <c r="M160" s="96" t="s">
        <v>2142</v>
      </c>
    </row>
    <row r="161" spans="1:13" ht="15.75" x14ac:dyDescent="0.25">
      <c r="A161" s="124" t="s">
        <v>2626</v>
      </c>
      <c r="B161" s="96" t="s">
        <v>2273</v>
      </c>
      <c r="C161" s="96" t="s">
        <v>2144</v>
      </c>
      <c r="D161" s="96" t="s">
        <v>2145</v>
      </c>
      <c r="E161" s="96" t="s">
        <v>2146</v>
      </c>
      <c r="F161" s="96" t="s">
        <v>2147</v>
      </c>
      <c r="G161" s="96" t="s">
        <v>2148</v>
      </c>
      <c r="H161" s="96" t="s">
        <v>2149</v>
      </c>
      <c r="I161" s="96" t="s">
        <v>2150</v>
      </c>
      <c r="J161" s="96" t="s">
        <v>2151</v>
      </c>
      <c r="K161" s="96" t="s">
        <v>2152</v>
      </c>
      <c r="L161" s="96" t="s">
        <v>2153</v>
      </c>
      <c r="M161" s="96" t="s">
        <v>2154</v>
      </c>
    </row>
    <row r="162" spans="1:13" ht="15.75" x14ac:dyDescent="0.25">
      <c r="A162" s="124" t="s">
        <v>2627</v>
      </c>
      <c r="B162" s="96" t="s">
        <v>2273</v>
      </c>
      <c r="C162" s="96" t="s">
        <v>2156</v>
      </c>
      <c r="D162" s="96" t="s">
        <v>2157</v>
      </c>
      <c r="E162" s="96" t="s">
        <v>2158</v>
      </c>
      <c r="F162" s="96" t="s">
        <v>2159</v>
      </c>
      <c r="G162" s="96" t="s">
        <v>2160</v>
      </c>
      <c r="H162" s="96" t="s">
        <v>2161</v>
      </c>
      <c r="I162" s="96" t="s">
        <v>2162</v>
      </c>
      <c r="J162" s="96" t="s">
        <v>2130</v>
      </c>
      <c r="K162" s="96" t="s">
        <v>2163</v>
      </c>
      <c r="L162" s="96" t="s">
        <v>2164</v>
      </c>
      <c r="M162" s="96" t="s">
        <v>2130</v>
      </c>
    </row>
    <row r="163" spans="1:13" ht="15.75" x14ac:dyDescent="0.25">
      <c r="A163" s="124" t="s">
        <v>2628</v>
      </c>
      <c r="B163" s="96" t="s">
        <v>2273</v>
      </c>
      <c r="C163" s="96" t="s">
        <v>2166</v>
      </c>
      <c r="D163" s="96" t="s">
        <v>2167</v>
      </c>
      <c r="E163" s="96" t="s">
        <v>2168</v>
      </c>
      <c r="F163" s="96" t="s">
        <v>2169</v>
      </c>
      <c r="G163" s="96" t="s">
        <v>2139</v>
      </c>
      <c r="H163" s="96" t="s">
        <v>2170</v>
      </c>
      <c r="I163" s="96" t="s">
        <v>2159</v>
      </c>
      <c r="J163" s="96" t="s">
        <v>2159</v>
      </c>
      <c r="K163" s="96" t="s">
        <v>2171</v>
      </c>
      <c r="L163" s="96" t="s">
        <v>2130</v>
      </c>
      <c r="M163" s="96" t="s">
        <v>191</v>
      </c>
    </row>
    <row r="164" spans="1:13" ht="15.75" x14ac:dyDescent="0.25">
      <c r="A164" s="124" t="s">
        <v>2629</v>
      </c>
      <c r="B164" s="96" t="s">
        <v>2273</v>
      </c>
      <c r="C164" s="96" t="s">
        <v>1199</v>
      </c>
      <c r="D164" s="96" t="s">
        <v>2024</v>
      </c>
      <c r="E164" s="96" t="s">
        <v>1199</v>
      </c>
      <c r="F164" s="96" t="s">
        <v>1512</v>
      </c>
      <c r="G164" s="96" t="s">
        <v>1654</v>
      </c>
      <c r="H164" s="96" t="s">
        <v>1109</v>
      </c>
      <c r="I164" s="96" t="s">
        <v>1654</v>
      </c>
      <c r="J164" s="96" t="s">
        <v>419</v>
      </c>
      <c r="K164" s="96" t="s">
        <v>325</v>
      </c>
      <c r="L164" s="96" t="s">
        <v>896</v>
      </c>
      <c r="M164" s="96" t="s">
        <v>1313</v>
      </c>
    </row>
    <row r="165" spans="1:13" ht="15.75" x14ac:dyDescent="0.25">
      <c r="A165" s="124" t="s">
        <v>2630</v>
      </c>
      <c r="B165" s="96" t="s">
        <v>2273</v>
      </c>
      <c r="C165" s="96" t="s">
        <v>896</v>
      </c>
      <c r="D165" s="96" t="s">
        <v>1313</v>
      </c>
      <c r="E165" s="96" t="s">
        <v>419</v>
      </c>
      <c r="F165" s="96" t="s">
        <v>1940</v>
      </c>
      <c r="G165" s="96" t="s">
        <v>1244</v>
      </c>
      <c r="H165" s="96" t="s">
        <v>1244</v>
      </c>
      <c r="I165" s="96" t="s">
        <v>1244</v>
      </c>
      <c r="J165" s="96" t="s">
        <v>1244</v>
      </c>
      <c r="K165" s="96" t="s">
        <v>877</v>
      </c>
      <c r="L165" s="96" t="s">
        <v>877</v>
      </c>
      <c r="M165" s="96" t="s">
        <v>709</v>
      </c>
    </row>
    <row r="166" spans="1:13" ht="15.75" x14ac:dyDescent="0.25">
      <c r="A166" s="124" t="s">
        <v>2631</v>
      </c>
      <c r="B166" s="96" t="s">
        <v>2273</v>
      </c>
      <c r="C166" s="96" t="s">
        <v>1940</v>
      </c>
      <c r="D166" s="96" t="s">
        <v>1940</v>
      </c>
      <c r="E166" s="96" t="s">
        <v>1512</v>
      </c>
      <c r="F166" s="96" t="s">
        <v>1512</v>
      </c>
      <c r="G166" s="96" t="s">
        <v>1512</v>
      </c>
      <c r="H166" s="96" t="s">
        <v>1512</v>
      </c>
      <c r="I166" s="96" t="s">
        <v>1512</v>
      </c>
      <c r="J166" s="96" t="s">
        <v>1512</v>
      </c>
      <c r="K166" s="96" t="s">
        <v>1244</v>
      </c>
      <c r="L166" s="96" t="s">
        <v>1245</v>
      </c>
      <c r="M166" s="96" t="s">
        <v>1245</v>
      </c>
    </row>
    <row r="167" spans="1:13" ht="15.75" x14ac:dyDescent="0.25">
      <c r="A167" s="124" t="s">
        <v>2632</v>
      </c>
      <c r="B167" s="96" t="s">
        <v>2273</v>
      </c>
      <c r="C167" s="96" t="s">
        <v>1980</v>
      </c>
      <c r="D167" s="96" t="s">
        <v>1227</v>
      </c>
      <c r="E167" s="96" t="s">
        <v>2051</v>
      </c>
      <c r="F167" s="96" t="s">
        <v>325</v>
      </c>
      <c r="G167" s="96" t="s">
        <v>419</v>
      </c>
      <c r="H167" s="96" t="s">
        <v>325</v>
      </c>
      <c r="I167" s="96" t="s">
        <v>2051</v>
      </c>
      <c r="J167" s="96" t="s">
        <v>896</v>
      </c>
      <c r="K167" s="96" t="s">
        <v>896</v>
      </c>
      <c r="L167" s="96" t="s">
        <v>896</v>
      </c>
      <c r="M167" s="96" t="s">
        <v>191</v>
      </c>
    </row>
    <row r="168" spans="1:13" ht="15.75" x14ac:dyDescent="0.25">
      <c r="A168" s="124" t="s">
        <v>2633</v>
      </c>
      <c r="B168" s="96" t="s">
        <v>2194</v>
      </c>
      <c r="C168" s="96" t="s">
        <v>1749</v>
      </c>
      <c r="D168" s="96" t="s">
        <v>1509</v>
      </c>
      <c r="E168" s="96" t="s">
        <v>1750</v>
      </c>
      <c r="F168" s="96" t="s">
        <v>224</v>
      </c>
      <c r="G168" s="96" t="s">
        <v>1719</v>
      </c>
      <c r="H168" s="96" t="s">
        <v>656</v>
      </c>
      <c r="I168" s="96" t="s">
        <v>1720</v>
      </c>
      <c r="J168" s="96" t="s">
        <v>1721</v>
      </c>
      <c r="K168" s="96" t="s">
        <v>461</v>
      </c>
      <c r="L168" s="96" t="s">
        <v>1722</v>
      </c>
      <c r="M168" s="96" t="s">
        <v>1723</v>
      </c>
    </row>
    <row r="169" spans="1:13" ht="15.75" x14ac:dyDescent="0.25">
      <c r="A169" s="124" t="s">
        <v>2634</v>
      </c>
      <c r="B169" s="96" t="s">
        <v>2194</v>
      </c>
      <c r="C169" s="96" t="s">
        <v>273</v>
      </c>
      <c r="D169" s="96" t="s">
        <v>268</v>
      </c>
      <c r="E169" s="96" t="s">
        <v>421</v>
      </c>
      <c r="F169" s="96" t="s">
        <v>268</v>
      </c>
      <c r="G169" s="96" t="s">
        <v>268</v>
      </c>
      <c r="H169" s="96" t="s">
        <v>268</v>
      </c>
      <c r="I169" s="96" t="s">
        <v>421</v>
      </c>
      <c r="J169" s="96" t="s">
        <v>274</v>
      </c>
      <c r="K169" s="96" t="s">
        <v>421</v>
      </c>
      <c r="L169" s="96" t="s">
        <v>269</v>
      </c>
      <c r="M169" s="96" t="s">
        <v>271</v>
      </c>
    </row>
    <row r="170" spans="1:13" ht="15.75" x14ac:dyDescent="0.25">
      <c r="A170" s="124" t="s">
        <v>2635</v>
      </c>
      <c r="B170" s="96" t="s">
        <v>2194</v>
      </c>
      <c r="C170" s="96" t="s">
        <v>1752</v>
      </c>
      <c r="D170" s="96" t="s">
        <v>1753</v>
      </c>
      <c r="E170" s="96" t="s">
        <v>1726</v>
      </c>
      <c r="F170" s="96" t="s">
        <v>1727</v>
      </c>
      <c r="G170" s="96" t="s">
        <v>1728</v>
      </c>
      <c r="H170" s="96" t="s">
        <v>1729</v>
      </c>
      <c r="I170" s="96" t="s">
        <v>1730</v>
      </c>
      <c r="J170" s="96" t="s">
        <v>1731</v>
      </c>
      <c r="K170" s="96" t="s">
        <v>499</v>
      </c>
      <c r="L170" s="96" t="s">
        <v>1732</v>
      </c>
      <c r="M170" s="96" t="s">
        <v>1733</v>
      </c>
    </row>
    <row r="171" spans="1:13" ht="15.75" x14ac:dyDescent="0.25">
      <c r="A171" s="124" t="s">
        <v>2636</v>
      </c>
      <c r="B171" s="96" t="s">
        <v>2194</v>
      </c>
      <c r="C171" s="96" t="s">
        <v>290</v>
      </c>
      <c r="D171" s="96" t="s">
        <v>1754</v>
      </c>
      <c r="E171" s="96" t="s">
        <v>1735</v>
      </c>
      <c r="F171" s="96" t="s">
        <v>1736</v>
      </c>
      <c r="G171" s="96" t="s">
        <v>686</v>
      </c>
      <c r="H171" s="96" t="s">
        <v>302</v>
      </c>
      <c r="I171" s="96" t="s">
        <v>1737</v>
      </c>
      <c r="J171" s="96" t="s">
        <v>1157</v>
      </c>
      <c r="K171" s="96" t="s">
        <v>1738</v>
      </c>
      <c r="L171" s="96" t="s">
        <v>1739</v>
      </c>
      <c r="M171" s="96" t="s">
        <v>505</v>
      </c>
    </row>
    <row r="172" spans="1:13" ht="15.75" x14ac:dyDescent="0.25">
      <c r="A172" s="124" t="s">
        <v>1740</v>
      </c>
      <c r="B172" s="96" t="s">
        <v>2194</v>
      </c>
      <c r="C172" s="96" t="s">
        <v>1756</v>
      </c>
      <c r="D172" s="96" t="s">
        <v>1757</v>
      </c>
      <c r="E172" s="96" t="s">
        <v>1741</v>
      </c>
      <c r="F172" s="96" t="s">
        <v>1255</v>
      </c>
      <c r="G172" s="96" t="s">
        <v>1742</v>
      </c>
      <c r="H172" s="96" t="s">
        <v>1743</v>
      </c>
      <c r="I172" s="96" t="s">
        <v>1744</v>
      </c>
      <c r="J172" s="96" t="s">
        <v>1745</v>
      </c>
      <c r="K172" s="96" t="s">
        <v>1746</v>
      </c>
      <c r="L172" s="96" t="s">
        <v>1747</v>
      </c>
      <c r="M172" s="96" t="s">
        <v>1311</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7"/>
  <sheetViews>
    <sheetView showGridLines="0" topLeftCell="A20" workbookViewId="0">
      <selection activeCell="B9" sqref="B9"/>
    </sheetView>
  </sheetViews>
  <sheetFormatPr defaultColWidth="8.85546875" defaultRowHeight="12.75" x14ac:dyDescent="0.2"/>
  <cols>
    <col min="1" max="1" width="34.5703125" style="31" customWidth="1"/>
    <col min="2" max="2" width="150.5703125" style="31" customWidth="1"/>
    <col min="3" max="16384" width="8.85546875" style="31"/>
  </cols>
  <sheetData>
    <row r="1" spans="1:2" ht="20.25" x14ac:dyDescent="0.3">
      <c r="A1" s="30" t="s">
        <v>66</v>
      </c>
    </row>
    <row r="2" spans="1:2" s="32" customFormat="1" ht="15" x14ac:dyDescent="0.2">
      <c r="A2" s="5" t="s">
        <v>124</v>
      </c>
      <c r="B2" s="5"/>
    </row>
    <row r="3" spans="1:2" ht="15.75" x14ac:dyDescent="0.2">
      <c r="A3" s="33" t="s">
        <v>125</v>
      </c>
      <c r="B3" s="33" t="s">
        <v>126</v>
      </c>
    </row>
    <row r="4" spans="1:2" ht="30" customHeight="1" x14ac:dyDescent="0.2">
      <c r="A4" s="34" t="s">
        <v>127</v>
      </c>
      <c r="B4" s="35" t="s">
        <v>128</v>
      </c>
    </row>
    <row r="5" spans="1:2" ht="15" x14ac:dyDescent="0.2">
      <c r="A5" s="34" t="s">
        <v>25</v>
      </c>
      <c r="B5" s="35" t="s">
        <v>129</v>
      </c>
    </row>
    <row r="6" spans="1:2" ht="30" x14ac:dyDescent="0.2">
      <c r="A6" s="34" t="s">
        <v>130</v>
      </c>
      <c r="B6" s="35" t="s">
        <v>131</v>
      </c>
    </row>
    <row r="7" spans="1:2" ht="30" x14ac:dyDescent="0.2">
      <c r="A7" s="34" t="s">
        <v>132</v>
      </c>
      <c r="B7" s="35" t="s">
        <v>133</v>
      </c>
    </row>
    <row r="8" spans="1:2" ht="15" x14ac:dyDescent="0.2">
      <c r="A8" s="34" t="s">
        <v>134</v>
      </c>
      <c r="B8" s="35" t="s">
        <v>135</v>
      </c>
    </row>
    <row r="9" spans="1:2" ht="15" x14ac:dyDescent="0.2">
      <c r="A9" s="34" t="s">
        <v>136</v>
      </c>
      <c r="B9" s="35" t="s">
        <v>137</v>
      </c>
    </row>
    <row r="10" spans="1:2" ht="30" x14ac:dyDescent="0.2">
      <c r="A10" s="34" t="s">
        <v>138</v>
      </c>
      <c r="B10" s="35" t="s">
        <v>139</v>
      </c>
    </row>
    <row r="11" spans="1:2" ht="30" x14ac:dyDescent="0.2">
      <c r="A11" s="34" t="s">
        <v>140</v>
      </c>
      <c r="B11" s="35" t="s">
        <v>141</v>
      </c>
    </row>
    <row r="12" spans="1:2" ht="30" x14ac:dyDescent="0.2">
      <c r="A12" s="34" t="s">
        <v>142</v>
      </c>
      <c r="B12" s="35" t="s">
        <v>143</v>
      </c>
    </row>
    <row r="13" spans="1:2" ht="15" x14ac:dyDescent="0.2">
      <c r="A13" s="34" t="s">
        <v>144</v>
      </c>
      <c r="B13" s="35" t="s">
        <v>145</v>
      </c>
    </row>
    <row r="14" spans="1:2" ht="15" x14ac:dyDescent="0.2">
      <c r="A14" s="34" t="s">
        <v>146</v>
      </c>
      <c r="B14" s="35" t="s">
        <v>147</v>
      </c>
    </row>
    <row r="15" spans="1:2" ht="15" x14ac:dyDescent="0.2">
      <c r="A15" s="34" t="s">
        <v>148</v>
      </c>
      <c r="B15" s="35" t="s">
        <v>149</v>
      </c>
    </row>
    <row r="16" spans="1:2" ht="30" x14ac:dyDescent="0.2">
      <c r="A16" s="34" t="s">
        <v>150</v>
      </c>
      <c r="B16" s="35" t="s">
        <v>151</v>
      </c>
    </row>
    <row r="17" spans="1:2" ht="30" x14ac:dyDescent="0.2">
      <c r="A17" s="34" t="s">
        <v>152</v>
      </c>
      <c r="B17" s="35" t="s">
        <v>153</v>
      </c>
    </row>
    <row r="18" spans="1:2" ht="60" x14ac:dyDescent="0.2">
      <c r="A18" s="34" t="s">
        <v>154</v>
      </c>
      <c r="B18" s="35" t="s">
        <v>155</v>
      </c>
    </row>
    <row r="19" spans="1:2" ht="45" x14ac:dyDescent="0.2">
      <c r="A19" s="34" t="s">
        <v>156</v>
      </c>
      <c r="B19" s="35" t="s">
        <v>157</v>
      </c>
    </row>
    <row r="20" spans="1:2" ht="45" x14ac:dyDescent="0.2">
      <c r="A20" s="34" t="s">
        <v>158</v>
      </c>
      <c r="B20" s="35" t="s">
        <v>159</v>
      </c>
    </row>
    <row r="21" spans="1:2" ht="15" x14ac:dyDescent="0.2">
      <c r="A21" s="34" t="s">
        <v>160</v>
      </c>
      <c r="B21" s="35" t="s">
        <v>161</v>
      </c>
    </row>
    <row r="22" spans="1:2" ht="60" x14ac:dyDescent="0.2">
      <c r="A22" s="34" t="s">
        <v>162</v>
      </c>
      <c r="B22" s="35" t="s">
        <v>163</v>
      </c>
    </row>
    <row r="23" spans="1:2" ht="15" x14ac:dyDescent="0.2">
      <c r="A23" s="34" t="s">
        <v>164</v>
      </c>
      <c r="B23" s="35" t="s">
        <v>165</v>
      </c>
    </row>
    <row r="24" spans="1:2" ht="45" x14ac:dyDescent="0.2">
      <c r="A24" s="34" t="s">
        <v>166</v>
      </c>
      <c r="B24" s="35" t="s">
        <v>167</v>
      </c>
    </row>
    <row r="25" spans="1:2" ht="30" x14ac:dyDescent="0.2">
      <c r="A25" s="34" t="s">
        <v>168</v>
      </c>
      <c r="B25" s="35" t="s">
        <v>169</v>
      </c>
    </row>
    <row r="26" spans="1:2" ht="45" x14ac:dyDescent="0.2">
      <c r="A26" s="34" t="s">
        <v>170</v>
      </c>
      <c r="B26" s="35" t="s">
        <v>171</v>
      </c>
    </row>
    <row r="27" spans="1:2" ht="45" x14ac:dyDescent="0.2">
      <c r="A27" s="34" t="s">
        <v>172</v>
      </c>
      <c r="B27" s="35" t="s">
        <v>173</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0"/>
  <sheetViews>
    <sheetView showGridLines="0" workbookViewId="0">
      <pane ySplit="5" topLeftCell="A6" activePane="bottomLeft" state="frozen"/>
      <selection pane="bottomLeft" activeCell="M17" sqref="M17"/>
    </sheetView>
  </sheetViews>
  <sheetFormatPr defaultColWidth="11.42578125" defaultRowHeight="15" x14ac:dyDescent="0.25"/>
  <cols>
    <col min="1" max="1" width="74.5703125" customWidth="1"/>
    <col min="2" max="2" width="15.140625" customWidth="1"/>
    <col min="3" max="12" width="11.5703125" style="56" customWidth="1"/>
  </cols>
  <sheetData>
    <row r="1" spans="1:13" ht="19.5" x14ac:dyDescent="0.3">
      <c r="A1" s="36" t="s">
        <v>174</v>
      </c>
      <c r="B1" s="37"/>
      <c r="C1" s="38"/>
      <c r="D1" s="39"/>
      <c r="E1" s="39"/>
      <c r="F1" s="39"/>
      <c r="G1" s="39"/>
      <c r="H1" s="39"/>
      <c r="I1" s="39"/>
      <c r="J1" s="39"/>
      <c r="K1" s="39"/>
      <c r="L1" s="38"/>
    </row>
    <row r="2" spans="1:13" ht="15.75" x14ac:dyDescent="0.25">
      <c r="A2" s="5" t="s">
        <v>175</v>
      </c>
      <c r="B2" s="37"/>
      <c r="C2" s="40"/>
      <c r="D2" s="39"/>
      <c r="E2" s="39"/>
      <c r="F2" s="39"/>
      <c r="G2" s="39"/>
      <c r="H2" s="39"/>
      <c r="I2" s="39"/>
      <c r="J2" s="39"/>
      <c r="K2" s="39"/>
      <c r="L2" s="40"/>
    </row>
    <row r="3" spans="1:13" ht="15.75" x14ac:dyDescent="0.25">
      <c r="A3" s="5" t="s">
        <v>176</v>
      </c>
      <c r="B3" s="32"/>
      <c r="C3" s="40"/>
      <c r="D3" s="40"/>
      <c r="E3" s="40"/>
      <c r="F3" s="40"/>
      <c r="G3" s="40"/>
      <c r="H3" s="41"/>
      <c r="I3" s="41"/>
      <c r="J3" s="41"/>
      <c r="K3" s="40"/>
      <c r="L3" s="40"/>
    </row>
    <row r="4" spans="1:13" ht="16.5" customHeight="1" x14ac:dyDescent="0.25">
      <c r="A4" s="42" t="s">
        <v>177</v>
      </c>
      <c r="B4" s="37"/>
      <c r="C4" s="43"/>
      <c r="D4" s="39"/>
      <c r="E4" s="39"/>
      <c r="F4" s="39"/>
      <c r="G4" s="39"/>
      <c r="H4" s="39"/>
      <c r="I4" s="39"/>
      <c r="J4" s="39"/>
      <c r="K4" s="39"/>
      <c r="L4" s="43"/>
    </row>
    <row r="5" spans="1:13" ht="33" customHeight="1" x14ac:dyDescent="0.25">
      <c r="A5" s="44" t="s">
        <v>178</v>
      </c>
      <c r="B5" s="45" t="s">
        <v>179</v>
      </c>
      <c r="C5" s="46" t="s">
        <v>214</v>
      </c>
      <c r="D5" s="45" t="s">
        <v>215</v>
      </c>
      <c r="E5" s="45" t="s">
        <v>180</v>
      </c>
      <c r="F5" s="45" t="s">
        <v>181</v>
      </c>
      <c r="G5" s="45" t="s">
        <v>182</v>
      </c>
      <c r="H5" s="45" t="s">
        <v>183</v>
      </c>
      <c r="I5" s="45" t="s">
        <v>184</v>
      </c>
      <c r="J5" s="45" t="s">
        <v>185</v>
      </c>
      <c r="K5" s="45" t="s">
        <v>186</v>
      </c>
      <c r="L5" s="46" t="s">
        <v>187</v>
      </c>
      <c r="M5" s="46" t="s">
        <v>188</v>
      </c>
    </row>
    <row r="6" spans="1:13" ht="15.75" x14ac:dyDescent="0.25">
      <c r="A6" s="47" t="s">
        <v>189</v>
      </c>
      <c r="B6" s="48" t="s">
        <v>216</v>
      </c>
      <c r="C6" s="49" t="s">
        <v>217</v>
      </c>
      <c r="D6" s="49" t="s">
        <v>218</v>
      </c>
      <c r="E6" s="49" t="s">
        <v>219</v>
      </c>
      <c r="F6" s="49" t="s">
        <v>220</v>
      </c>
      <c r="G6" s="49" t="s">
        <v>221</v>
      </c>
      <c r="H6" s="49" t="s">
        <v>222</v>
      </c>
      <c r="I6" s="49" t="s">
        <v>223</v>
      </c>
      <c r="J6" s="49" t="s">
        <v>224</v>
      </c>
      <c r="K6" s="49" t="s">
        <v>225</v>
      </c>
      <c r="L6" s="50" t="s">
        <v>226</v>
      </c>
      <c r="M6" s="50" t="s">
        <v>227</v>
      </c>
    </row>
    <row r="7" spans="1:13" ht="31.5" x14ac:dyDescent="0.25">
      <c r="A7" s="47" t="s">
        <v>190</v>
      </c>
      <c r="B7" s="51" t="s">
        <v>228</v>
      </c>
      <c r="C7" s="49" t="s">
        <v>229</v>
      </c>
      <c r="D7" s="49" t="s">
        <v>230</v>
      </c>
      <c r="E7" s="49" t="s">
        <v>192</v>
      </c>
      <c r="F7" s="49" t="s">
        <v>193</v>
      </c>
      <c r="G7" s="49" t="s">
        <v>194</v>
      </c>
      <c r="H7" s="49" t="s">
        <v>195</v>
      </c>
      <c r="I7" s="49" t="s">
        <v>196</v>
      </c>
      <c r="J7" s="49" t="s">
        <v>191</v>
      </c>
      <c r="K7" s="49" t="s">
        <v>191</v>
      </c>
      <c r="L7" s="50" t="s">
        <v>191</v>
      </c>
      <c r="M7" s="50" t="s">
        <v>191</v>
      </c>
    </row>
    <row r="8" spans="1:13" ht="15.75" x14ac:dyDescent="0.25">
      <c r="A8" s="52" t="s">
        <v>197</v>
      </c>
      <c r="B8" s="53" t="s">
        <v>231</v>
      </c>
      <c r="C8" s="54" t="s">
        <v>232</v>
      </c>
      <c r="D8" s="54" t="s">
        <v>233</v>
      </c>
      <c r="E8" s="54" t="s">
        <v>198</v>
      </c>
      <c r="F8" s="54" t="s">
        <v>199</v>
      </c>
      <c r="G8" s="54" t="s">
        <v>200</v>
      </c>
      <c r="H8" s="54" t="s">
        <v>200</v>
      </c>
      <c r="I8" s="54" t="s">
        <v>201</v>
      </c>
      <c r="J8" s="54" t="s">
        <v>191</v>
      </c>
      <c r="K8" s="54" t="s">
        <v>191</v>
      </c>
      <c r="L8" s="55" t="s">
        <v>191</v>
      </c>
      <c r="M8" s="55" t="s">
        <v>191</v>
      </c>
    </row>
    <row r="9" spans="1:13" ht="15.75" x14ac:dyDescent="0.25">
      <c r="A9" s="52" t="s">
        <v>202</v>
      </c>
      <c r="B9" s="53" t="s">
        <v>234</v>
      </c>
      <c r="C9" s="54" t="s">
        <v>235</v>
      </c>
      <c r="D9" s="54" t="s">
        <v>236</v>
      </c>
      <c r="E9" s="54" t="s">
        <v>203</v>
      </c>
      <c r="F9" s="54" t="s">
        <v>204</v>
      </c>
      <c r="G9" s="54" t="s">
        <v>205</v>
      </c>
      <c r="H9" s="54" t="s">
        <v>206</v>
      </c>
      <c r="I9" s="54" t="s">
        <v>207</v>
      </c>
      <c r="J9" s="54" t="s">
        <v>191</v>
      </c>
      <c r="K9" s="54" t="s">
        <v>191</v>
      </c>
      <c r="L9" s="55" t="s">
        <v>191</v>
      </c>
      <c r="M9" s="55" t="s">
        <v>191</v>
      </c>
    </row>
    <row r="10" spans="1:13" ht="15.75" x14ac:dyDescent="0.25">
      <c r="A10" s="52" t="s">
        <v>208</v>
      </c>
      <c r="B10" s="53" t="s">
        <v>237</v>
      </c>
      <c r="C10" s="54" t="s">
        <v>238</v>
      </c>
      <c r="D10" s="54" t="s">
        <v>239</v>
      </c>
      <c r="E10" s="54" t="s">
        <v>209</v>
      </c>
      <c r="F10" s="54" t="s">
        <v>210</v>
      </c>
      <c r="G10" s="54" t="s">
        <v>211</v>
      </c>
      <c r="H10" s="54" t="s">
        <v>212</v>
      </c>
      <c r="I10" s="54" t="s">
        <v>213</v>
      </c>
      <c r="J10" s="54" t="s">
        <v>191</v>
      </c>
      <c r="K10" s="54" t="s">
        <v>191</v>
      </c>
      <c r="L10" s="55" t="s">
        <v>191</v>
      </c>
      <c r="M10" s="55" t="s">
        <v>191</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6"/>
  <sheetViews>
    <sheetView showGridLines="0" workbookViewId="0">
      <pane ySplit="5" topLeftCell="A6" activePane="bottomLeft" state="frozen"/>
      <selection pane="bottomLeft" activeCell="A5" sqref="A5"/>
    </sheetView>
  </sheetViews>
  <sheetFormatPr defaultColWidth="11.42578125" defaultRowHeight="15" x14ac:dyDescent="0.25"/>
  <cols>
    <col min="1" max="1" width="95.7109375" customWidth="1"/>
    <col min="2" max="2" width="17.7109375" customWidth="1"/>
    <col min="3" max="13" width="12.140625" customWidth="1"/>
  </cols>
  <sheetData>
    <row r="1" spans="1:13" ht="20.25" x14ac:dyDescent="0.3">
      <c r="A1" s="57" t="s">
        <v>240</v>
      </c>
      <c r="B1" s="58"/>
      <c r="C1" s="59"/>
      <c r="D1" s="58"/>
      <c r="E1" s="58"/>
      <c r="F1" s="58"/>
      <c r="G1" s="58"/>
      <c r="H1" s="58"/>
      <c r="I1" s="58"/>
      <c r="J1" s="58"/>
      <c r="K1" s="58"/>
      <c r="L1" s="59"/>
    </row>
    <row r="2" spans="1:13" ht="15.75" x14ac:dyDescent="0.25">
      <c r="A2" s="5" t="s">
        <v>175</v>
      </c>
      <c r="B2" s="32"/>
      <c r="C2" s="40"/>
      <c r="D2" s="40"/>
      <c r="E2" s="40"/>
      <c r="F2" s="40"/>
      <c r="G2" s="40"/>
      <c r="H2" s="41"/>
      <c r="I2" s="41"/>
      <c r="J2" s="41"/>
      <c r="K2" s="40"/>
      <c r="L2" s="40"/>
    </row>
    <row r="3" spans="1:13" ht="15.75" x14ac:dyDescent="0.25">
      <c r="A3" s="5" t="s">
        <v>241</v>
      </c>
      <c r="B3" s="32"/>
      <c r="C3" s="40"/>
      <c r="D3" s="40"/>
      <c r="E3" s="40"/>
      <c r="F3" s="40"/>
      <c r="G3" s="40"/>
      <c r="H3" s="41"/>
      <c r="I3" s="41"/>
      <c r="J3" s="41"/>
      <c r="K3" s="40"/>
      <c r="L3" s="40"/>
    </row>
    <row r="4" spans="1:13" ht="15.75" x14ac:dyDescent="0.25">
      <c r="A4" s="15" t="s">
        <v>177</v>
      </c>
      <c r="B4" s="60"/>
      <c r="C4" s="61"/>
      <c r="D4" s="61"/>
      <c r="E4" s="61"/>
      <c r="F4" s="61"/>
      <c r="G4" s="61"/>
      <c r="H4" s="62"/>
      <c r="I4" s="62"/>
      <c r="J4" s="62"/>
      <c r="K4" s="61"/>
      <c r="L4" s="61"/>
    </row>
    <row r="5" spans="1:13" ht="31.5" x14ac:dyDescent="0.25">
      <c r="A5" s="44" t="s">
        <v>242</v>
      </c>
      <c r="B5" s="45" t="s">
        <v>179</v>
      </c>
      <c r="C5" s="46" t="s">
        <v>214</v>
      </c>
      <c r="D5" s="45" t="s">
        <v>215</v>
      </c>
      <c r="E5" s="45" t="s">
        <v>180</v>
      </c>
      <c r="F5" s="45" t="s">
        <v>181</v>
      </c>
      <c r="G5" s="45" t="s">
        <v>182</v>
      </c>
      <c r="H5" s="45" t="s">
        <v>183</v>
      </c>
      <c r="I5" s="45" t="s">
        <v>184</v>
      </c>
      <c r="J5" s="45" t="s">
        <v>185</v>
      </c>
      <c r="K5" s="45" t="s">
        <v>186</v>
      </c>
      <c r="L5" s="46" t="s">
        <v>187</v>
      </c>
      <c r="M5" s="46" t="s">
        <v>188</v>
      </c>
    </row>
    <row r="6" spans="1:13" ht="15.75" x14ac:dyDescent="0.25">
      <c r="A6" s="63" t="s">
        <v>136</v>
      </c>
      <c r="B6" s="48" t="s">
        <v>316</v>
      </c>
      <c r="C6" s="49" t="s">
        <v>294</v>
      </c>
      <c r="D6" s="49" t="s">
        <v>317</v>
      </c>
      <c r="E6" s="49" t="s">
        <v>243</v>
      </c>
      <c r="F6" s="49" t="s">
        <v>244</v>
      </c>
      <c r="G6" s="49" t="s">
        <v>245</v>
      </c>
      <c r="H6" s="49" t="s">
        <v>246</v>
      </c>
      <c r="I6" s="49" t="s">
        <v>247</v>
      </c>
      <c r="J6" s="49" t="s">
        <v>248</v>
      </c>
      <c r="K6" s="49" t="s">
        <v>318</v>
      </c>
      <c r="L6" s="64" t="s">
        <v>319</v>
      </c>
      <c r="M6" s="64" t="s">
        <v>320</v>
      </c>
    </row>
    <row r="7" spans="1:13" ht="15.75" x14ac:dyDescent="0.25">
      <c r="A7" s="65" t="s">
        <v>249</v>
      </c>
      <c r="B7" s="66" t="s">
        <v>321</v>
      </c>
      <c r="C7" s="54" t="s">
        <v>322</v>
      </c>
      <c r="D7" s="54" t="s">
        <v>323</v>
      </c>
      <c r="E7" s="54" t="s">
        <v>250</v>
      </c>
      <c r="F7" s="54" t="s">
        <v>201</v>
      </c>
      <c r="G7" s="54" t="s">
        <v>251</v>
      </c>
      <c r="H7" s="54" t="s">
        <v>252</v>
      </c>
      <c r="I7" s="54" t="s">
        <v>253</v>
      </c>
      <c r="J7" s="54" t="s">
        <v>254</v>
      </c>
      <c r="K7" s="54" t="s">
        <v>255</v>
      </c>
      <c r="L7" s="67" t="s">
        <v>255</v>
      </c>
      <c r="M7" s="67" t="s">
        <v>256</v>
      </c>
    </row>
    <row r="8" spans="1:13" ht="15.75" x14ac:dyDescent="0.25">
      <c r="A8" s="65" t="s">
        <v>257</v>
      </c>
      <c r="B8" s="66" t="s">
        <v>324</v>
      </c>
      <c r="C8" s="54" t="s">
        <v>325</v>
      </c>
      <c r="D8" s="54" t="s">
        <v>203</v>
      </c>
      <c r="E8" s="54" t="s">
        <v>258</v>
      </c>
      <c r="F8" s="54" t="s">
        <v>259</v>
      </c>
      <c r="G8" s="54" t="s">
        <v>260</v>
      </c>
      <c r="H8" s="54" t="s">
        <v>261</v>
      </c>
      <c r="I8" s="54" t="s">
        <v>262</v>
      </c>
      <c r="J8" s="54" t="s">
        <v>263</v>
      </c>
      <c r="K8" s="54" t="s">
        <v>209</v>
      </c>
      <c r="L8" s="67" t="s">
        <v>264</v>
      </c>
      <c r="M8" s="67" t="s">
        <v>265</v>
      </c>
    </row>
    <row r="9" spans="1:13" ht="15.75" x14ac:dyDescent="0.25">
      <c r="A9" s="63" t="s">
        <v>266</v>
      </c>
      <c r="B9" s="68" t="s">
        <v>267</v>
      </c>
      <c r="C9" s="49" t="s">
        <v>268</v>
      </c>
      <c r="D9" s="49" t="s">
        <v>268</v>
      </c>
      <c r="E9" s="49" t="s">
        <v>268</v>
      </c>
      <c r="F9" s="49" t="s">
        <v>268</v>
      </c>
      <c r="G9" s="49" t="s">
        <v>268</v>
      </c>
      <c r="H9" s="49" t="s">
        <v>268</v>
      </c>
      <c r="I9" s="49" t="s">
        <v>269</v>
      </c>
      <c r="J9" s="49" t="s">
        <v>270</v>
      </c>
      <c r="K9" s="49" t="s">
        <v>271</v>
      </c>
      <c r="L9" s="64" t="s">
        <v>272</v>
      </c>
      <c r="M9" s="64" t="s">
        <v>273</v>
      </c>
    </row>
    <row r="10" spans="1:13" ht="15.75" x14ac:dyDescent="0.25">
      <c r="A10" s="65" t="s">
        <v>249</v>
      </c>
      <c r="B10" s="69" t="s">
        <v>267</v>
      </c>
      <c r="C10" s="54" t="s">
        <v>268</v>
      </c>
      <c r="D10" s="54" t="s">
        <v>268</v>
      </c>
      <c r="E10" s="54" t="s">
        <v>268</v>
      </c>
      <c r="F10" s="54" t="s">
        <v>268</v>
      </c>
      <c r="G10" s="54" t="s">
        <v>268</v>
      </c>
      <c r="H10" s="54" t="s">
        <v>268</v>
      </c>
      <c r="I10" s="54" t="s">
        <v>273</v>
      </c>
      <c r="J10" s="54" t="s">
        <v>269</v>
      </c>
      <c r="K10" s="54" t="s">
        <v>268</v>
      </c>
      <c r="L10" s="67" t="s">
        <v>271</v>
      </c>
      <c r="M10" s="67" t="s">
        <v>273</v>
      </c>
    </row>
    <row r="11" spans="1:13" ht="15.75" x14ac:dyDescent="0.25">
      <c r="A11" s="65" t="s">
        <v>257</v>
      </c>
      <c r="B11" s="69" t="s">
        <v>267</v>
      </c>
      <c r="C11" s="54" t="s">
        <v>268</v>
      </c>
      <c r="D11" s="54" t="s">
        <v>268</v>
      </c>
      <c r="E11" s="54" t="s">
        <v>268</v>
      </c>
      <c r="F11" s="54" t="s">
        <v>268</v>
      </c>
      <c r="G11" s="54" t="s">
        <v>268</v>
      </c>
      <c r="H11" s="54" t="s">
        <v>268</v>
      </c>
      <c r="I11" s="54" t="s">
        <v>274</v>
      </c>
      <c r="J11" s="54" t="s">
        <v>269</v>
      </c>
      <c r="K11" s="54" t="s">
        <v>271</v>
      </c>
      <c r="L11" s="67" t="s">
        <v>273</v>
      </c>
      <c r="M11" s="67" t="s">
        <v>268</v>
      </c>
    </row>
    <row r="12" spans="1:13" ht="15.75" x14ac:dyDescent="0.25">
      <c r="A12" s="63" t="s">
        <v>146</v>
      </c>
      <c r="B12" s="48" t="s">
        <v>326</v>
      </c>
      <c r="C12" s="49" t="s">
        <v>327</v>
      </c>
      <c r="D12" s="49" t="s">
        <v>328</v>
      </c>
      <c r="E12" s="49" t="s">
        <v>329</v>
      </c>
      <c r="F12" s="49" t="s">
        <v>330</v>
      </c>
      <c r="G12" s="49" t="s">
        <v>331</v>
      </c>
      <c r="H12" s="49" t="s">
        <v>332</v>
      </c>
      <c r="I12" s="49" t="s">
        <v>333</v>
      </c>
      <c r="J12" s="49" t="s">
        <v>334</v>
      </c>
      <c r="K12" s="49" t="s">
        <v>335</v>
      </c>
      <c r="L12" s="64" t="s">
        <v>336</v>
      </c>
      <c r="M12" s="64" t="s">
        <v>337</v>
      </c>
    </row>
    <row r="13" spans="1:13" ht="15.75" x14ac:dyDescent="0.25">
      <c r="A13" s="65" t="s">
        <v>249</v>
      </c>
      <c r="B13" s="66" t="s">
        <v>338</v>
      </c>
      <c r="C13" s="54" t="s">
        <v>339</v>
      </c>
      <c r="D13" s="54" t="s">
        <v>340</v>
      </c>
      <c r="E13" s="54" t="s">
        <v>341</v>
      </c>
      <c r="F13" s="54" t="s">
        <v>342</v>
      </c>
      <c r="G13" s="54" t="s">
        <v>343</v>
      </c>
      <c r="H13" s="54" t="s">
        <v>344</v>
      </c>
      <c r="I13" s="54" t="s">
        <v>345</v>
      </c>
      <c r="J13" s="54" t="s">
        <v>346</v>
      </c>
      <c r="K13" s="54" t="s">
        <v>347</v>
      </c>
      <c r="L13" s="67" t="s">
        <v>348</v>
      </c>
      <c r="M13" s="67" t="s">
        <v>349</v>
      </c>
    </row>
    <row r="14" spans="1:13" ht="15.75" x14ac:dyDescent="0.25">
      <c r="A14" s="65" t="s">
        <v>257</v>
      </c>
      <c r="B14" s="66" t="s">
        <v>350</v>
      </c>
      <c r="C14" s="54" t="s">
        <v>351</v>
      </c>
      <c r="D14" s="54" t="s">
        <v>352</v>
      </c>
      <c r="E14" s="54" t="s">
        <v>306</v>
      </c>
      <c r="F14" s="54" t="s">
        <v>275</v>
      </c>
      <c r="G14" s="54" t="s">
        <v>276</v>
      </c>
      <c r="H14" s="54" t="s">
        <v>277</v>
      </c>
      <c r="I14" s="54" t="s">
        <v>278</v>
      </c>
      <c r="J14" s="54" t="s">
        <v>279</v>
      </c>
      <c r="K14" s="54" t="s">
        <v>280</v>
      </c>
      <c r="L14" s="67" t="s">
        <v>281</v>
      </c>
      <c r="M14" s="67" t="s">
        <v>282</v>
      </c>
    </row>
    <row r="15" spans="1:13" ht="15.75" x14ac:dyDescent="0.25">
      <c r="A15" s="65" t="s">
        <v>283</v>
      </c>
      <c r="B15" s="66" t="s">
        <v>353</v>
      </c>
      <c r="C15" s="54" t="s">
        <v>354</v>
      </c>
      <c r="D15" s="54" t="s">
        <v>355</v>
      </c>
      <c r="E15" s="54" t="s">
        <v>356</v>
      </c>
      <c r="F15" s="54" t="s">
        <v>357</v>
      </c>
      <c r="G15" s="54" t="s">
        <v>358</v>
      </c>
      <c r="H15" s="54" t="s">
        <v>359</v>
      </c>
      <c r="I15" s="54" t="s">
        <v>360</v>
      </c>
      <c r="J15" s="54" t="s">
        <v>361</v>
      </c>
      <c r="K15" s="54" t="s">
        <v>362</v>
      </c>
      <c r="L15" s="67" t="s">
        <v>363</v>
      </c>
      <c r="M15" s="67" t="s">
        <v>364</v>
      </c>
    </row>
    <row r="16" spans="1:13" ht="15.75" x14ac:dyDescent="0.25">
      <c r="A16" s="65" t="s">
        <v>284</v>
      </c>
      <c r="B16" s="54" t="s">
        <v>267</v>
      </c>
      <c r="C16" s="54" t="s">
        <v>267</v>
      </c>
      <c r="D16" s="54" t="s">
        <v>267</v>
      </c>
      <c r="E16" s="54" t="s">
        <v>267</v>
      </c>
      <c r="F16" s="54" t="s">
        <v>267</v>
      </c>
      <c r="G16" s="54" t="s">
        <v>267</v>
      </c>
      <c r="H16" s="54" t="s">
        <v>267</v>
      </c>
      <c r="I16" s="54" t="s">
        <v>267</v>
      </c>
      <c r="J16" s="54" t="s">
        <v>267</v>
      </c>
      <c r="K16" s="54" t="s">
        <v>267</v>
      </c>
      <c r="L16" s="67" t="s">
        <v>267</v>
      </c>
      <c r="M16" s="67" t="s">
        <v>285</v>
      </c>
    </row>
    <row r="17" spans="1:13" ht="15.75" x14ac:dyDescent="0.25">
      <c r="A17" s="65" t="s">
        <v>286</v>
      </c>
      <c r="B17" s="66" t="s">
        <v>365</v>
      </c>
      <c r="C17" s="54" t="s">
        <v>366</v>
      </c>
      <c r="D17" s="54" t="s">
        <v>367</v>
      </c>
      <c r="E17" s="54" t="s">
        <v>287</v>
      </c>
      <c r="F17" s="54" t="s">
        <v>288</v>
      </c>
      <c r="G17" s="54" t="s">
        <v>289</v>
      </c>
      <c r="H17" s="54" t="s">
        <v>290</v>
      </c>
      <c r="I17" s="54" t="s">
        <v>368</v>
      </c>
      <c r="J17" s="54" t="s">
        <v>369</v>
      </c>
      <c r="K17" s="54" t="s">
        <v>370</v>
      </c>
      <c r="L17" s="67" t="s">
        <v>371</v>
      </c>
      <c r="M17" s="67" t="s">
        <v>318</v>
      </c>
    </row>
    <row r="18" spans="1:13" ht="15.75" x14ac:dyDescent="0.25">
      <c r="A18" s="65" t="s">
        <v>291</v>
      </c>
      <c r="B18" s="66" t="s">
        <v>372</v>
      </c>
      <c r="C18" s="70" t="s">
        <v>373</v>
      </c>
      <c r="D18" s="70" t="s">
        <v>374</v>
      </c>
      <c r="E18" s="70" t="s">
        <v>292</v>
      </c>
      <c r="F18" s="70" t="s">
        <v>293</v>
      </c>
      <c r="G18" s="70" t="s">
        <v>294</v>
      </c>
      <c r="H18" s="70" t="s">
        <v>295</v>
      </c>
      <c r="I18" s="70" t="s">
        <v>333</v>
      </c>
      <c r="J18" s="70" t="s">
        <v>334</v>
      </c>
      <c r="K18" s="70" t="s">
        <v>335</v>
      </c>
      <c r="L18" s="67" t="s">
        <v>336</v>
      </c>
      <c r="M18" s="67" t="s">
        <v>375</v>
      </c>
    </row>
    <row r="19" spans="1:13" ht="15.75" x14ac:dyDescent="0.25">
      <c r="A19" s="65" t="s">
        <v>296</v>
      </c>
      <c r="B19" s="66" t="s">
        <v>376</v>
      </c>
      <c r="C19" s="70" t="s">
        <v>377</v>
      </c>
      <c r="D19" s="70" t="s">
        <v>378</v>
      </c>
      <c r="E19" s="70" t="s">
        <v>379</v>
      </c>
      <c r="F19" s="70" t="s">
        <v>380</v>
      </c>
      <c r="G19" s="70" t="s">
        <v>381</v>
      </c>
      <c r="H19" s="70" t="s">
        <v>382</v>
      </c>
      <c r="I19" s="70" t="s">
        <v>267</v>
      </c>
      <c r="J19" s="70" t="s">
        <v>267</v>
      </c>
      <c r="K19" s="70" t="s">
        <v>267</v>
      </c>
      <c r="L19" s="67" t="s">
        <v>267</v>
      </c>
      <c r="M19" s="67" t="s">
        <v>267</v>
      </c>
    </row>
    <row r="20" spans="1:13" ht="15.75" x14ac:dyDescent="0.25">
      <c r="A20" s="71" t="s">
        <v>297</v>
      </c>
      <c r="B20" s="69" t="s">
        <v>267</v>
      </c>
      <c r="C20" s="70" t="s">
        <v>267</v>
      </c>
      <c r="D20" s="70" t="s">
        <v>267</v>
      </c>
      <c r="E20" s="70" t="s">
        <v>268</v>
      </c>
      <c r="F20" s="70" t="s">
        <v>268</v>
      </c>
      <c r="G20" s="70" t="s">
        <v>268</v>
      </c>
      <c r="H20" s="70" t="s">
        <v>298</v>
      </c>
      <c r="I20" s="70" t="s">
        <v>360</v>
      </c>
      <c r="J20" s="70" t="s">
        <v>361</v>
      </c>
      <c r="K20" s="70" t="s">
        <v>362</v>
      </c>
      <c r="L20" s="72" t="s">
        <v>363</v>
      </c>
      <c r="M20" s="72" t="s">
        <v>364</v>
      </c>
    </row>
    <row r="21" spans="1:13" ht="15.75" x14ac:dyDescent="0.25">
      <c r="A21" s="71" t="s">
        <v>299</v>
      </c>
      <c r="B21" s="66" t="s">
        <v>267</v>
      </c>
      <c r="C21" s="70" t="s">
        <v>267</v>
      </c>
      <c r="D21" s="70" t="s">
        <v>267</v>
      </c>
      <c r="E21" s="70" t="s">
        <v>268</v>
      </c>
      <c r="F21" s="70" t="s">
        <v>301</v>
      </c>
      <c r="G21" s="70" t="s">
        <v>302</v>
      </c>
      <c r="H21" s="70" t="s">
        <v>303</v>
      </c>
      <c r="I21" s="70" t="s">
        <v>267</v>
      </c>
      <c r="J21" s="70" t="s">
        <v>267</v>
      </c>
      <c r="K21" s="70" t="s">
        <v>267</v>
      </c>
      <c r="L21" s="72" t="s">
        <v>267</v>
      </c>
      <c r="M21" s="72" t="s">
        <v>267</v>
      </c>
    </row>
    <row r="22" spans="1:13" ht="15.75" x14ac:dyDescent="0.25">
      <c r="A22" s="71" t="s">
        <v>304</v>
      </c>
      <c r="B22" s="66" t="s">
        <v>353</v>
      </c>
      <c r="C22" s="70" t="s">
        <v>354</v>
      </c>
      <c r="D22" s="70" t="s">
        <v>355</v>
      </c>
      <c r="E22" s="70" t="s">
        <v>383</v>
      </c>
      <c r="F22" s="70" t="s">
        <v>384</v>
      </c>
      <c r="G22" s="70" t="s">
        <v>385</v>
      </c>
      <c r="H22" s="70" t="s">
        <v>386</v>
      </c>
      <c r="I22" s="70" t="s">
        <v>267</v>
      </c>
      <c r="J22" s="70" t="s">
        <v>267</v>
      </c>
      <c r="K22" s="70" t="s">
        <v>267</v>
      </c>
      <c r="L22" s="72" t="s">
        <v>267</v>
      </c>
      <c r="M22" s="72" t="s">
        <v>267</v>
      </c>
    </row>
    <row r="23" spans="1:13" ht="15.75" x14ac:dyDescent="0.25">
      <c r="A23" s="71" t="s">
        <v>305</v>
      </c>
      <c r="B23" s="69" t="s">
        <v>267</v>
      </c>
      <c r="C23" s="70" t="s">
        <v>267</v>
      </c>
      <c r="D23" s="70" t="s">
        <v>267</v>
      </c>
      <c r="E23" s="70" t="s">
        <v>268</v>
      </c>
      <c r="F23" s="70" t="s">
        <v>268</v>
      </c>
      <c r="G23" s="70" t="s">
        <v>268</v>
      </c>
      <c r="H23" s="70" t="s">
        <v>306</v>
      </c>
      <c r="I23" s="70" t="s">
        <v>368</v>
      </c>
      <c r="J23" s="70" t="s">
        <v>369</v>
      </c>
      <c r="K23" s="70" t="s">
        <v>370</v>
      </c>
      <c r="L23" s="72" t="s">
        <v>371</v>
      </c>
      <c r="M23" s="72" t="s">
        <v>318</v>
      </c>
    </row>
    <row r="24" spans="1:13" ht="15.75" x14ac:dyDescent="0.25">
      <c r="A24" s="71" t="s">
        <v>307</v>
      </c>
      <c r="B24" s="66" t="s">
        <v>372</v>
      </c>
      <c r="C24" s="70" t="s">
        <v>373</v>
      </c>
      <c r="D24" s="70" t="s">
        <v>374</v>
      </c>
      <c r="E24" s="70" t="s">
        <v>292</v>
      </c>
      <c r="F24" s="70" t="s">
        <v>308</v>
      </c>
      <c r="G24" s="70" t="s">
        <v>309</v>
      </c>
      <c r="H24" s="70" t="s">
        <v>310</v>
      </c>
      <c r="I24" s="70" t="s">
        <v>267</v>
      </c>
      <c r="J24" s="70" t="s">
        <v>267</v>
      </c>
      <c r="K24" s="70" t="s">
        <v>267</v>
      </c>
      <c r="L24" s="72" t="s">
        <v>267</v>
      </c>
      <c r="M24" s="72" t="s">
        <v>267</v>
      </c>
    </row>
    <row r="25" spans="1:13" ht="15.75" x14ac:dyDescent="0.25">
      <c r="A25" s="71" t="s">
        <v>311</v>
      </c>
      <c r="B25" s="66" t="s">
        <v>387</v>
      </c>
      <c r="C25" s="70" t="s">
        <v>289</v>
      </c>
      <c r="D25" s="70" t="s">
        <v>388</v>
      </c>
      <c r="E25" s="70" t="s">
        <v>312</v>
      </c>
      <c r="F25" s="70" t="s">
        <v>313</v>
      </c>
      <c r="G25" s="70" t="s">
        <v>238</v>
      </c>
      <c r="H25" s="70" t="s">
        <v>314</v>
      </c>
      <c r="I25" s="70" t="s">
        <v>267</v>
      </c>
      <c r="J25" s="70" t="s">
        <v>267</v>
      </c>
      <c r="K25" s="70" t="s">
        <v>267</v>
      </c>
      <c r="L25" s="72" t="s">
        <v>267</v>
      </c>
      <c r="M25" s="72" t="s">
        <v>267</v>
      </c>
    </row>
    <row r="26" spans="1:13" ht="15.75" x14ac:dyDescent="0.25">
      <c r="A26" s="63" t="s">
        <v>315</v>
      </c>
      <c r="B26" s="68" t="s">
        <v>389</v>
      </c>
      <c r="C26" s="49" t="s">
        <v>390</v>
      </c>
      <c r="D26" s="49" t="s">
        <v>391</v>
      </c>
      <c r="E26" s="49" t="s">
        <v>392</v>
      </c>
      <c r="F26" s="49" t="s">
        <v>393</v>
      </c>
      <c r="G26" s="49" t="s">
        <v>394</v>
      </c>
      <c r="H26" s="49" t="s">
        <v>395</v>
      </c>
      <c r="I26" s="49" t="s">
        <v>396</v>
      </c>
      <c r="J26" s="49" t="s">
        <v>397</v>
      </c>
      <c r="K26" s="49" t="s">
        <v>398</v>
      </c>
      <c r="L26" s="64" t="s">
        <v>399</v>
      </c>
      <c r="M26" s="64" t="s">
        <v>400</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8"/>
  <sheetViews>
    <sheetView showGridLines="0" workbookViewId="0">
      <pane ySplit="5" topLeftCell="A6" activePane="bottomLeft" state="frozen"/>
      <selection pane="bottomLeft" activeCell="A17" sqref="A17"/>
    </sheetView>
  </sheetViews>
  <sheetFormatPr defaultColWidth="11.42578125" defaultRowHeight="15" x14ac:dyDescent="0.25"/>
  <cols>
    <col min="1" max="1" width="80" customWidth="1"/>
    <col min="2" max="12" width="10.7109375" customWidth="1"/>
  </cols>
  <sheetData>
    <row r="1" spans="1:12" ht="20.25" x14ac:dyDescent="0.3">
      <c r="A1" s="57" t="s">
        <v>401</v>
      </c>
      <c r="B1" s="59"/>
      <c r="C1" s="58"/>
      <c r="D1" s="58"/>
      <c r="E1" s="58"/>
      <c r="F1" s="58"/>
      <c r="G1" s="58"/>
      <c r="H1" s="58"/>
      <c r="I1" s="58"/>
      <c r="J1" s="58"/>
      <c r="K1" s="59"/>
    </row>
    <row r="2" spans="1:12" ht="15.75" x14ac:dyDescent="0.25">
      <c r="A2" s="5" t="s">
        <v>402</v>
      </c>
      <c r="B2" s="40"/>
      <c r="C2" s="40"/>
      <c r="D2" s="40"/>
      <c r="E2" s="40"/>
      <c r="F2" s="40"/>
      <c r="G2" s="41"/>
      <c r="H2" s="41"/>
      <c r="I2" s="41"/>
      <c r="J2" s="40"/>
      <c r="K2" s="40"/>
    </row>
    <row r="3" spans="1:12" ht="15.75" x14ac:dyDescent="0.25">
      <c r="A3" s="5" t="s">
        <v>403</v>
      </c>
      <c r="B3" s="40"/>
      <c r="C3" s="40"/>
      <c r="D3" s="40"/>
      <c r="E3" s="40"/>
      <c r="F3" s="40"/>
      <c r="G3" s="41"/>
      <c r="H3" s="41"/>
      <c r="I3" s="41"/>
      <c r="J3" s="40"/>
      <c r="K3" s="40"/>
    </row>
    <row r="4" spans="1:12" ht="15.75" x14ac:dyDescent="0.25">
      <c r="A4" s="15" t="s">
        <v>177</v>
      </c>
      <c r="B4" s="61"/>
      <c r="C4" s="61"/>
      <c r="D4" s="61"/>
      <c r="E4" s="61"/>
      <c r="F4" s="61"/>
      <c r="G4" s="62"/>
      <c r="H4" s="62"/>
      <c r="I4" s="62"/>
      <c r="J4" s="61"/>
      <c r="K4" s="61"/>
    </row>
    <row r="5" spans="1:12" ht="15.75" x14ac:dyDescent="0.25">
      <c r="A5" s="44" t="s">
        <v>404</v>
      </c>
      <c r="B5" s="46" t="s">
        <v>214</v>
      </c>
      <c r="C5" s="45" t="s">
        <v>215</v>
      </c>
      <c r="D5" s="45" t="s">
        <v>180</v>
      </c>
      <c r="E5" s="45" t="s">
        <v>181</v>
      </c>
      <c r="F5" s="45" t="s">
        <v>182</v>
      </c>
      <c r="G5" s="45" t="s">
        <v>183</v>
      </c>
      <c r="H5" s="45" t="s">
        <v>184</v>
      </c>
      <c r="I5" s="45" t="s">
        <v>185</v>
      </c>
      <c r="J5" s="45" t="s">
        <v>186</v>
      </c>
      <c r="K5" s="46" t="s">
        <v>187</v>
      </c>
      <c r="L5" s="46" t="s">
        <v>188</v>
      </c>
    </row>
    <row r="6" spans="1:12" ht="15.75" x14ac:dyDescent="0.25">
      <c r="A6" s="65" t="s">
        <v>405</v>
      </c>
      <c r="B6" s="73" t="s">
        <v>268</v>
      </c>
      <c r="C6" s="73" t="s">
        <v>268</v>
      </c>
      <c r="D6" s="73" t="s">
        <v>268</v>
      </c>
      <c r="E6" s="73" t="s">
        <v>268</v>
      </c>
      <c r="F6" s="73" t="s">
        <v>268</v>
      </c>
      <c r="G6" s="73" t="s">
        <v>268</v>
      </c>
      <c r="H6" s="73" t="s">
        <v>268</v>
      </c>
      <c r="I6" s="73" t="s">
        <v>268</v>
      </c>
      <c r="J6" s="73" t="s">
        <v>268</v>
      </c>
      <c r="K6" s="67" t="s">
        <v>274</v>
      </c>
      <c r="L6" s="67" t="s">
        <v>406</v>
      </c>
    </row>
    <row r="7" spans="1:12" ht="15.75" x14ac:dyDescent="0.25">
      <c r="A7" s="65" t="s">
        <v>407</v>
      </c>
      <c r="B7" s="73" t="s">
        <v>421</v>
      </c>
      <c r="C7" s="73" t="s">
        <v>270</v>
      </c>
      <c r="D7" s="73" t="s">
        <v>270</v>
      </c>
      <c r="E7" s="73" t="s">
        <v>273</v>
      </c>
      <c r="F7" s="73" t="s">
        <v>408</v>
      </c>
      <c r="G7" s="73" t="s">
        <v>270</v>
      </c>
      <c r="H7" s="73" t="s">
        <v>409</v>
      </c>
      <c r="I7" s="73" t="s">
        <v>410</v>
      </c>
      <c r="J7" s="73" t="s">
        <v>411</v>
      </c>
      <c r="K7" s="67" t="s">
        <v>412</v>
      </c>
      <c r="L7" s="67" t="s">
        <v>413</v>
      </c>
    </row>
    <row r="8" spans="1:12" ht="15.75" x14ac:dyDescent="0.25">
      <c r="A8" s="65" t="s">
        <v>414</v>
      </c>
      <c r="B8" s="73" t="s">
        <v>422</v>
      </c>
      <c r="C8" s="73" t="s">
        <v>423</v>
      </c>
      <c r="D8" s="73" t="s">
        <v>415</v>
      </c>
      <c r="E8" s="73" t="s">
        <v>416</v>
      </c>
      <c r="F8" s="73" t="s">
        <v>417</v>
      </c>
      <c r="G8" s="73" t="s">
        <v>418</v>
      </c>
      <c r="H8" s="73" t="s">
        <v>418</v>
      </c>
      <c r="I8" s="73" t="s">
        <v>251</v>
      </c>
      <c r="J8" s="73" t="s">
        <v>419</v>
      </c>
      <c r="K8" s="67" t="s">
        <v>420</v>
      </c>
      <c r="L8" s="67" t="s">
        <v>245</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0"/>
  <sheetViews>
    <sheetView showGridLines="0" workbookViewId="0">
      <pane ySplit="5" topLeftCell="A6" activePane="bottomLeft" state="frozen"/>
      <selection pane="bottomLeft" activeCell="M19" sqref="M19"/>
    </sheetView>
  </sheetViews>
  <sheetFormatPr defaultColWidth="11.42578125" defaultRowHeight="15" x14ac:dyDescent="0.25"/>
  <cols>
    <col min="1" max="1" width="73.7109375" customWidth="1"/>
    <col min="2" max="2" width="17.7109375" customWidth="1"/>
    <col min="3" max="11" width="11" customWidth="1"/>
  </cols>
  <sheetData>
    <row r="1" spans="1:11" ht="20.25" x14ac:dyDescent="0.3">
      <c r="A1" s="57" t="s">
        <v>424</v>
      </c>
      <c r="B1" s="58"/>
      <c r="C1" s="59"/>
      <c r="D1" s="58"/>
      <c r="E1" s="58"/>
      <c r="F1" s="58"/>
      <c r="G1" s="58"/>
      <c r="H1" s="58"/>
      <c r="I1" s="58"/>
      <c r="J1" s="59"/>
    </row>
    <row r="2" spans="1:11" ht="15.75" x14ac:dyDescent="0.25">
      <c r="A2" s="5" t="s">
        <v>402</v>
      </c>
      <c r="B2" s="32"/>
      <c r="C2" s="40"/>
      <c r="D2" s="40"/>
      <c r="E2" s="40"/>
      <c r="F2" s="40"/>
      <c r="G2" s="40"/>
      <c r="H2" s="40"/>
      <c r="I2" s="40"/>
      <c r="J2" s="40"/>
    </row>
    <row r="3" spans="1:11" ht="15.75" x14ac:dyDescent="0.25">
      <c r="A3" s="5" t="s">
        <v>403</v>
      </c>
      <c r="B3" s="32"/>
      <c r="C3" s="40"/>
      <c r="D3" s="40"/>
      <c r="E3" s="40"/>
      <c r="F3" s="40"/>
      <c r="G3" s="40"/>
      <c r="H3" s="40"/>
      <c r="I3" s="40"/>
      <c r="J3" s="40"/>
    </row>
    <row r="4" spans="1:11" x14ac:dyDescent="0.25">
      <c r="A4" s="15" t="s">
        <v>177</v>
      </c>
      <c r="B4" s="60"/>
      <c r="C4" s="61"/>
      <c r="D4" s="61"/>
      <c r="E4" s="61"/>
      <c r="F4" s="61"/>
      <c r="G4" s="61"/>
      <c r="H4" s="61"/>
      <c r="I4" s="61"/>
      <c r="J4" s="61"/>
    </row>
    <row r="5" spans="1:11" ht="31.5" x14ac:dyDescent="0.25">
      <c r="A5" s="44" t="s">
        <v>425</v>
      </c>
      <c r="B5" s="45" t="s">
        <v>179</v>
      </c>
      <c r="C5" s="46" t="s">
        <v>214</v>
      </c>
      <c r="D5" s="45" t="s">
        <v>215</v>
      </c>
      <c r="E5" s="45" t="s">
        <v>180</v>
      </c>
      <c r="F5" s="45" t="s">
        <v>181</v>
      </c>
      <c r="G5" s="45" t="s">
        <v>182</v>
      </c>
      <c r="H5" s="45" t="s">
        <v>183</v>
      </c>
      <c r="I5" s="45" t="s">
        <v>184</v>
      </c>
      <c r="J5" s="46" t="s">
        <v>185</v>
      </c>
      <c r="K5" s="46" t="s">
        <v>186</v>
      </c>
    </row>
    <row r="6" spans="1:11" ht="15.75" x14ac:dyDescent="0.25">
      <c r="A6" s="63" t="s">
        <v>426</v>
      </c>
      <c r="B6" s="48" t="s">
        <v>435</v>
      </c>
      <c r="C6" s="74" t="s">
        <v>436</v>
      </c>
      <c r="D6" s="74" t="s">
        <v>437</v>
      </c>
      <c r="E6" s="74" t="s">
        <v>427</v>
      </c>
      <c r="F6" s="74" t="s">
        <v>428</v>
      </c>
      <c r="G6" s="74" t="s">
        <v>429</v>
      </c>
      <c r="H6" s="74" t="s">
        <v>430</v>
      </c>
      <c r="I6" s="74" t="s">
        <v>431</v>
      </c>
      <c r="J6" s="64" t="s">
        <v>438</v>
      </c>
      <c r="K6" s="64" t="s">
        <v>439</v>
      </c>
    </row>
    <row r="7" spans="1:11" ht="15.75" x14ac:dyDescent="0.25">
      <c r="A7" s="63" t="s">
        <v>146</v>
      </c>
      <c r="B7" s="48" t="s">
        <v>440</v>
      </c>
      <c r="C7" s="74" t="s">
        <v>441</v>
      </c>
      <c r="D7" s="74" t="s">
        <v>442</v>
      </c>
      <c r="E7" s="74" t="s">
        <v>443</v>
      </c>
      <c r="F7" s="74" t="s">
        <v>444</v>
      </c>
      <c r="G7" s="74" t="s">
        <v>445</v>
      </c>
      <c r="H7" s="74" t="s">
        <v>446</v>
      </c>
      <c r="I7" s="74" t="s">
        <v>447</v>
      </c>
      <c r="J7" s="64" t="s">
        <v>448</v>
      </c>
      <c r="K7" s="64" t="s">
        <v>449</v>
      </c>
    </row>
    <row r="8" spans="1:11" ht="15.75" x14ac:dyDescent="0.25">
      <c r="A8" s="65" t="s">
        <v>283</v>
      </c>
      <c r="B8" s="69" t="s">
        <v>450</v>
      </c>
      <c r="C8" s="73" t="s">
        <v>451</v>
      </c>
      <c r="D8" s="73" t="s">
        <v>452</v>
      </c>
      <c r="E8" s="73" t="s">
        <v>453</v>
      </c>
      <c r="F8" s="73" t="s">
        <v>359</v>
      </c>
      <c r="G8" s="73" t="s">
        <v>454</v>
      </c>
      <c r="H8" s="73" t="s">
        <v>455</v>
      </c>
      <c r="I8" s="73" t="s">
        <v>456</v>
      </c>
      <c r="J8" s="67" t="s">
        <v>457</v>
      </c>
      <c r="K8" s="67" t="s">
        <v>458</v>
      </c>
    </row>
    <row r="9" spans="1:11" ht="15.75" x14ac:dyDescent="0.25">
      <c r="A9" s="65" t="s">
        <v>432</v>
      </c>
      <c r="B9" s="69" t="s">
        <v>459</v>
      </c>
      <c r="C9" s="73" t="s">
        <v>460</v>
      </c>
      <c r="D9" s="73" t="s">
        <v>461</v>
      </c>
      <c r="E9" s="73" t="s">
        <v>462</v>
      </c>
      <c r="F9" s="73" t="s">
        <v>433</v>
      </c>
      <c r="G9" s="73" t="s">
        <v>463</v>
      </c>
      <c r="H9" s="73" t="s">
        <v>464</v>
      </c>
      <c r="I9" s="73" t="s">
        <v>465</v>
      </c>
      <c r="J9" s="67" t="s">
        <v>466</v>
      </c>
      <c r="K9" s="67" t="s">
        <v>467</v>
      </c>
    </row>
    <row r="10" spans="1:11" ht="15.75" x14ac:dyDescent="0.25">
      <c r="A10" s="63" t="s">
        <v>434</v>
      </c>
      <c r="B10" s="48" t="s">
        <v>468</v>
      </c>
      <c r="C10" s="74" t="s">
        <v>469</v>
      </c>
      <c r="D10" s="74" t="s">
        <v>470</v>
      </c>
      <c r="E10" s="74" t="s">
        <v>471</v>
      </c>
      <c r="F10" s="74" t="s">
        <v>472</v>
      </c>
      <c r="G10" s="74" t="s">
        <v>473</v>
      </c>
      <c r="H10" s="74" t="s">
        <v>474</v>
      </c>
      <c r="I10" s="74" t="s">
        <v>475</v>
      </c>
      <c r="J10" s="64" t="s">
        <v>476</v>
      </c>
      <c r="K10" s="64" t="s">
        <v>477</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9"/>
  <sheetViews>
    <sheetView showGridLines="0" workbookViewId="0">
      <pane ySplit="5" topLeftCell="A6" activePane="bottomLeft" state="frozen"/>
      <selection pane="bottomLeft" activeCell="I25" sqref="I25"/>
    </sheetView>
  </sheetViews>
  <sheetFormatPr defaultColWidth="11.42578125" defaultRowHeight="15" x14ac:dyDescent="0.25"/>
  <cols>
    <col min="1" max="1" width="101" customWidth="1"/>
    <col min="2" max="2" width="17.7109375" customWidth="1"/>
    <col min="3" max="11" width="14.5703125" customWidth="1"/>
  </cols>
  <sheetData>
    <row r="1" spans="1:11" ht="20.25" x14ac:dyDescent="0.3">
      <c r="A1" s="57" t="s">
        <v>478</v>
      </c>
      <c r="B1" s="58"/>
      <c r="C1" s="59"/>
      <c r="D1" s="58"/>
      <c r="E1" s="58"/>
      <c r="F1" s="58"/>
      <c r="G1" s="58"/>
      <c r="H1" s="58"/>
      <c r="I1" s="58"/>
      <c r="J1" s="59"/>
      <c r="K1" s="59"/>
    </row>
    <row r="2" spans="1:11" ht="15.75" x14ac:dyDescent="0.25">
      <c r="A2" s="5" t="s">
        <v>175</v>
      </c>
      <c r="B2" s="32"/>
      <c r="C2" s="40"/>
      <c r="D2" s="40"/>
      <c r="E2" s="40"/>
      <c r="F2" s="40"/>
      <c r="G2" s="40"/>
      <c r="H2" s="41"/>
      <c r="I2" s="41"/>
      <c r="J2" s="40"/>
      <c r="K2" s="40"/>
    </row>
    <row r="3" spans="1:11" ht="15.75" x14ac:dyDescent="0.25">
      <c r="A3" s="5" t="s">
        <v>241</v>
      </c>
      <c r="B3" s="32"/>
      <c r="C3" s="40"/>
      <c r="D3" s="40"/>
      <c r="E3" s="40"/>
      <c r="F3" s="40"/>
      <c r="G3" s="40"/>
      <c r="H3" s="41"/>
      <c r="I3" s="41"/>
      <c r="J3" s="40"/>
      <c r="K3" s="40"/>
    </row>
    <row r="4" spans="1:11" ht="15.75" x14ac:dyDescent="0.25">
      <c r="A4" s="15" t="s">
        <v>177</v>
      </c>
      <c r="B4" s="60"/>
      <c r="C4" s="61"/>
      <c r="D4" s="61"/>
      <c r="E4" s="61"/>
      <c r="F4" s="61"/>
      <c r="G4" s="61"/>
      <c r="H4" s="62"/>
      <c r="I4" s="62"/>
      <c r="J4" s="61"/>
      <c r="K4" s="61"/>
    </row>
    <row r="5" spans="1:11" ht="31.5" x14ac:dyDescent="0.25">
      <c r="A5" s="44" t="s">
        <v>479</v>
      </c>
      <c r="B5" s="45" t="s">
        <v>179</v>
      </c>
      <c r="C5" s="46" t="s">
        <v>214</v>
      </c>
      <c r="D5" s="45" t="s">
        <v>215</v>
      </c>
      <c r="E5" s="45" t="s">
        <v>180</v>
      </c>
      <c r="F5" s="45" t="s">
        <v>181</v>
      </c>
      <c r="G5" s="45" t="s">
        <v>182</v>
      </c>
      <c r="H5" s="45" t="s">
        <v>183</v>
      </c>
      <c r="I5" s="45" t="s">
        <v>184</v>
      </c>
      <c r="J5" s="46" t="s">
        <v>185</v>
      </c>
      <c r="K5" s="46" t="s">
        <v>186</v>
      </c>
    </row>
    <row r="6" spans="1:11" ht="15.75" x14ac:dyDescent="0.25">
      <c r="A6" s="63" t="s">
        <v>480</v>
      </c>
      <c r="B6" s="48" t="s">
        <v>324</v>
      </c>
      <c r="C6" s="74" t="s">
        <v>534</v>
      </c>
      <c r="D6" s="74" t="s">
        <v>535</v>
      </c>
      <c r="E6" s="74" t="s">
        <v>536</v>
      </c>
      <c r="F6" s="74" t="s">
        <v>537</v>
      </c>
      <c r="G6" s="74" t="s">
        <v>538</v>
      </c>
      <c r="H6" s="74" t="s">
        <v>539</v>
      </c>
      <c r="I6" s="74" t="s">
        <v>540</v>
      </c>
      <c r="J6" s="64" t="s">
        <v>541</v>
      </c>
      <c r="K6" s="64" t="s">
        <v>542</v>
      </c>
    </row>
    <row r="7" spans="1:11" ht="15.75" x14ac:dyDescent="0.25">
      <c r="A7" s="65" t="s">
        <v>481</v>
      </c>
      <c r="B7" s="66" t="s">
        <v>389</v>
      </c>
      <c r="C7" s="73" t="s">
        <v>390</v>
      </c>
      <c r="D7" s="73" t="s">
        <v>391</v>
      </c>
      <c r="E7" s="73" t="s">
        <v>392</v>
      </c>
      <c r="F7" s="73" t="s">
        <v>393</v>
      </c>
      <c r="G7" s="73" t="s">
        <v>394</v>
      </c>
      <c r="H7" s="73" t="s">
        <v>395</v>
      </c>
      <c r="I7" s="73" t="s">
        <v>396</v>
      </c>
      <c r="J7" s="67" t="s">
        <v>397</v>
      </c>
      <c r="K7" s="67" t="s">
        <v>398</v>
      </c>
    </row>
    <row r="8" spans="1:11" ht="15.75" x14ac:dyDescent="0.25">
      <c r="A8" s="63" t="s">
        <v>482</v>
      </c>
      <c r="B8" s="48" t="s">
        <v>468</v>
      </c>
      <c r="C8" s="74" t="s">
        <v>469</v>
      </c>
      <c r="D8" s="74" t="s">
        <v>470</v>
      </c>
      <c r="E8" s="74" t="s">
        <v>471</v>
      </c>
      <c r="F8" s="74" t="s">
        <v>472</v>
      </c>
      <c r="G8" s="74" t="s">
        <v>473</v>
      </c>
      <c r="H8" s="74" t="s">
        <v>474</v>
      </c>
      <c r="I8" s="74" t="s">
        <v>475</v>
      </c>
      <c r="J8" s="64" t="s">
        <v>476</v>
      </c>
      <c r="K8" s="64" t="s">
        <v>477</v>
      </c>
    </row>
    <row r="9" spans="1:11" ht="15.75" x14ac:dyDescent="0.25">
      <c r="A9" s="65" t="s">
        <v>483</v>
      </c>
      <c r="B9" s="66" t="s">
        <v>543</v>
      </c>
      <c r="C9" s="73" t="s">
        <v>544</v>
      </c>
      <c r="D9" s="73" t="s">
        <v>545</v>
      </c>
      <c r="E9" s="73" t="s">
        <v>484</v>
      </c>
      <c r="F9" s="73" t="s">
        <v>485</v>
      </c>
      <c r="G9" s="73" t="s">
        <v>486</v>
      </c>
      <c r="H9" s="73" t="s">
        <v>487</v>
      </c>
      <c r="I9" s="73" t="s">
        <v>488</v>
      </c>
      <c r="J9" s="67" t="s">
        <v>489</v>
      </c>
      <c r="K9" s="67" t="s">
        <v>490</v>
      </c>
    </row>
    <row r="10" spans="1:11" ht="15.75" x14ac:dyDescent="0.25">
      <c r="A10" s="65" t="s">
        <v>491</v>
      </c>
      <c r="B10" s="66" t="s">
        <v>450</v>
      </c>
      <c r="C10" s="73" t="s">
        <v>451</v>
      </c>
      <c r="D10" s="73" t="s">
        <v>452</v>
      </c>
      <c r="E10" s="73" t="s">
        <v>453</v>
      </c>
      <c r="F10" s="73" t="s">
        <v>359</v>
      </c>
      <c r="G10" s="73" t="s">
        <v>454</v>
      </c>
      <c r="H10" s="73" t="s">
        <v>455</v>
      </c>
      <c r="I10" s="73" t="s">
        <v>456</v>
      </c>
      <c r="J10" s="67" t="s">
        <v>457</v>
      </c>
      <c r="K10" s="67" t="s">
        <v>458</v>
      </c>
    </row>
    <row r="11" spans="1:11" ht="15.75" x14ac:dyDescent="0.25">
      <c r="A11" s="65" t="s">
        <v>492</v>
      </c>
      <c r="B11" s="66" t="s">
        <v>546</v>
      </c>
      <c r="C11" s="73" t="s">
        <v>547</v>
      </c>
      <c r="D11" s="73" t="s">
        <v>548</v>
      </c>
      <c r="E11" s="73" t="s">
        <v>549</v>
      </c>
      <c r="F11" s="73" t="s">
        <v>493</v>
      </c>
      <c r="G11" s="73" t="s">
        <v>550</v>
      </c>
      <c r="H11" s="73" t="s">
        <v>551</v>
      </c>
      <c r="I11" s="73" t="s">
        <v>552</v>
      </c>
      <c r="J11" s="67" t="s">
        <v>553</v>
      </c>
      <c r="K11" s="67" t="s">
        <v>554</v>
      </c>
    </row>
    <row r="12" spans="1:11" ht="15.75" x14ac:dyDescent="0.25">
      <c r="A12" s="65" t="s">
        <v>494</v>
      </c>
      <c r="B12" s="66" t="s">
        <v>555</v>
      </c>
      <c r="C12" s="73" t="s">
        <v>203</v>
      </c>
      <c r="D12" s="73" t="s">
        <v>274</v>
      </c>
      <c r="E12" s="73" t="s">
        <v>421</v>
      </c>
      <c r="F12" s="73" t="s">
        <v>268</v>
      </c>
      <c r="G12" s="73" t="s">
        <v>421</v>
      </c>
      <c r="H12" s="73" t="s">
        <v>268</v>
      </c>
      <c r="I12" s="73" t="s">
        <v>273</v>
      </c>
      <c r="J12" s="67" t="s">
        <v>273</v>
      </c>
      <c r="K12" s="67" t="s">
        <v>495</v>
      </c>
    </row>
    <row r="13" spans="1:11" ht="15.75" x14ac:dyDescent="0.25">
      <c r="A13" s="65" t="s">
        <v>496</v>
      </c>
      <c r="B13" s="66" t="s">
        <v>556</v>
      </c>
      <c r="C13" s="73" t="s">
        <v>422</v>
      </c>
      <c r="D13" s="73" t="s">
        <v>557</v>
      </c>
      <c r="E13" s="73" t="s">
        <v>497</v>
      </c>
      <c r="F13" s="73" t="s">
        <v>498</v>
      </c>
      <c r="G13" s="73" t="s">
        <v>499</v>
      </c>
      <c r="H13" s="73" t="s">
        <v>500</v>
      </c>
      <c r="I13" s="73" t="s">
        <v>501</v>
      </c>
      <c r="J13" s="67" t="s">
        <v>558</v>
      </c>
      <c r="K13" s="67" t="s">
        <v>559</v>
      </c>
    </row>
    <row r="14" spans="1:11" ht="15.75" x14ac:dyDescent="0.25">
      <c r="A14" s="65" t="s">
        <v>502</v>
      </c>
      <c r="B14" s="66" t="s">
        <v>560</v>
      </c>
      <c r="C14" s="73" t="s">
        <v>547</v>
      </c>
      <c r="D14" s="73" t="s">
        <v>561</v>
      </c>
      <c r="E14" s="73" t="s">
        <v>503</v>
      </c>
      <c r="F14" s="73" t="s">
        <v>504</v>
      </c>
      <c r="G14" s="73" t="s">
        <v>505</v>
      </c>
      <c r="H14" s="73" t="s">
        <v>506</v>
      </c>
      <c r="I14" s="73" t="s">
        <v>507</v>
      </c>
      <c r="J14" s="67" t="s">
        <v>508</v>
      </c>
      <c r="K14" s="67" t="s">
        <v>509</v>
      </c>
    </row>
    <row r="15" spans="1:11" ht="15.75" x14ac:dyDescent="0.25">
      <c r="A15" s="65" t="s">
        <v>510</v>
      </c>
      <c r="B15" s="66" t="s">
        <v>562</v>
      </c>
      <c r="C15" s="73" t="s">
        <v>563</v>
      </c>
      <c r="D15" s="73" t="s">
        <v>564</v>
      </c>
      <c r="E15" s="73" t="s">
        <v>487</v>
      </c>
      <c r="F15" s="73" t="s">
        <v>422</v>
      </c>
      <c r="G15" s="73" t="s">
        <v>511</v>
      </c>
      <c r="H15" s="73" t="s">
        <v>512</v>
      </c>
      <c r="I15" s="73" t="s">
        <v>513</v>
      </c>
      <c r="J15" s="67" t="s">
        <v>514</v>
      </c>
      <c r="K15" s="67" t="s">
        <v>212</v>
      </c>
    </row>
    <row r="16" spans="1:11" ht="15.75" x14ac:dyDescent="0.25">
      <c r="A16" s="65" t="s">
        <v>515</v>
      </c>
      <c r="B16" s="66" t="s">
        <v>565</v>
      </c>
      <c r="C16" s="73" t="s">
        <v>495</v>
      </c>
      <c r="D16" s="73" t="s">
        <v>566</v>
      </c>
      <c r="E16" s="73" t="s">
        <v>410</v>
      </c>
      <c r="F16" s="73" t="s">
        <v>516</v>
      </c>
      <c r="G16" s="73" t="s">
        <v>517</v>
      </c>
      <c r="H16" s="73" t="s">
        <v>518</v>
      </c>
      <c r="I16" s="73" t="s">
        <v>519</v>
      </c>
      <c r="J16" s="67" t="s">
        <v>520</v>
      </c>
      <c r="K16" s="67" t="s">
        <v>251</v>
      </c>
    </row>
    <row r="17" spans="1:11" ht="15.75" x14ac:dyDescent="0.25">
      <c r="A17" s="65" t="s">
        <v>521</v>
      </c>
      <c r="B17" s="66" t="s">
        <v>567</v>
      </c>
      <c r="C17" s="73" t="s">
        <v>568</v>
      </c>
      <c r="D17" s="73" t="s">
        <v>569</v>
      </c>
      <c r="E17" s="73" t="s">
        <v>522</v>
      </c>
      <c r="F17" s="73" t="s">
        <v>410</v>
      </c>
      <c r="G17" s="73" t="s">
        <v>412</v>
      </c>
      <c r="H17" s="73" t="s">
        <v>410</v>
      </c>
      <c r="I17" s="73" t="s">
        <v>523</v>
      </c>
      <c r="J17" s="67" t="s">
        <v>485</v>
      </c>
      <c r="K17" s="67" t="s">
        <v>524</v>
      </c>
    </row>
    <row r="18" spans="1:11" ht="15.75" x14ac:dyDescent="0.25">
      <c r="A18" s="65" t="s">
        <v>525</v>
      </c>
      <c r="B18" s="66" t="s">
        <v>570</v>
      </c>
      <c r="C18" s="73" t="s">
        <v>571</v>
      </c>
      <c r="D18" s="73" t="s">
        <v>572</v>
      </c>
      <c r="E18" s="73" t="s">
        <v>526</v>
      </c>
      <c r="F18" s="73" t="s">
        <v>527</v>
      </c>
      <c r="G18" s="73" t="s">
        <v>528</v>
      </c>
      <c r="H18" s="73" t="s">
        <v>529</v>
      </c>
      <c r="I18" s="73" t="s">
        <v>530</v>
      </c>
      <c r="J18" s="67" t="s">
        <v>531</v>
      </c>
      <c r="K18" s="67" t="s">
        <v>532</v>
      </c>
    </row>
    <row r="19" spans="1:11" ht="15.75" x14ac:dyDescent="0.25">
      <c r="A19" s="63" t="s">
        <v>533</v>
      </c>
      <c r="B19" s="48" t="s">
        <v>573</v>
      </c>
      <c r="C19" s="74" t="s">
        <v>574</v>
      </c>
      <c r="D19" s="74" t="s">
        <v>534</v>
      </c>
      <c r="E19" s="74" t="s">
        <v>535</v>
      </c>
      <c r="F19" s="74" t="s">
        <v>536</v>
      </c>
      <c r="G19" s="74" t="s">
        <v>537</v>
      </c>
      <c r="H19" s="74" t="s">
        <v>538</v>
      </c>
      <c r="I19" s="74" t="s">
        <v>539</v>
      </c>
      <c r="J19" s="64" t="s">
        <v>540</v>
      </c>
      <c r="K19" s="64" t="s">
        <v>541</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Cover_sheet</vt:lpstr>
      <vt:lpstr>Table_of_contents</vt:lpstr>
      <vt:lpstr>Notes</vt:lpstr>
      <vt:lpstr>Glossary</vt:lpstr>
      <vt:lpstr>Table_mor_1</vt:lpstr>
      <vt:lpstr>Table_ban_1</vt:lpstr>
      <vt:lpstr>Table_ban_2</vt:lpstr>
      <vt:lpstr>Table_ban_3</vt:lpstr>
      <vt:lpstr>Table_ban_4</vt:lpstr>
      <vt:lpstr>Table_ban_5</vt:lpstr>
      <vt:lpstr>Table_ban_6</vt:lpstr>
      <vt:lpstr>Table_ptd_1</vt:lpstr>
      <vt:lpstr>Table_ptd_2</vt:lpstr>
      <vt:lpstr>Table_ptd_3</vt:lpstr>
      <vt:lpstr>Table_ptd_4</vt:lpstr>
      <vt:lpstr>Table_das_1</vt:lpstr>
      <vt:lpstr>Table_das_2</vt:lpstr>
      <vt:lpstr>Table_das_3</vt:lpstr>
      <vt:lpstr>Table_das_4</vt:lpstr>
      <vt:lpstr>Table_cor_1</vt:lpstr>
      <vt:lpstr>Table_la_1a</vt:lpstr>
      <vt:lpstr>Table_la_1b</vt:lpstr>
      <vt:lpstr>Table_la_2a</vt:lpstr>
      <vt:lpstr>Table_la_2b</vt:lpstr>
      <vt:lpstr>Table_la_3a</vt:lpstr>
      <vt:lpstr>Table_la_3b</vt:lpstr>
      <vt:lpstr>Table_la_4a</vt:lpstr>
      <vt:lpstr>Table_la_4b</vt:lpstr>
      <vt:lpstr>Table_debt_1</vt:lpstr>
      <vt:lpstr>Table_contribution_1</vt:lpstr>
      <vt:lpstr>Table_review_1</vt:lpstr>
      <vt:lpstr>Time_series_annual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u457097</dc:creator>
  <cp:lastModifiedBy>Scott Orr</cp:lastModifiedBy>
  <dcterms:created xsi:type="dcterms:W3CDTF">2026-08-18T13:22:02Z</dcterms:created>
  <dcterms:modified xsi:type="dcterms:W3CDTF">2026-08-21T15:55:28Z</dcterms:modified>
</cp:coreProperties>
</file>